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tabRatio="734" activeTab="0"/>
  </bookViews>
  <sheets>
    <sheet name="总表" sheetId="1" r:id="rId1"/>
    <sheet name="重点新开工项目" sheetId="2" r:id="rId2"/>
    <sheet name="重点续建项目" sheetId="3" r:id="rId3"/>
    <sheet name="重点预备项目" sheetId="4" r:id="rId4"/>
    <sheet name="重大前期项目" sheetId="5" r:id="rId5"/>
    <sheet name="过渡表" sheetId="6" state="hidden"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s>
  <definedNames>
    <definedName name="_______________PA7">'[1]SW-TEO'!#REF!</definedName>
    <definedName name="______________PA7">'[1]SW-TEO'!#REF!</definedName>
    <definedName name="___PA8">'[1]SW-TEO'!#REF!</definedName>
    <definedName name="___PD1">'[1]SW-TEO'!#REF!</definedName>
    <definedName name="___PE12">'[1]SW-TEO'!#REF!</definedName>
    <definedName name="___PE13">'[1]SW-TEO'!#REF!</definedName>
    <definedName name="___PE6">'[1]SW-TEO'!#REF!</definedName>
    <definedName name="___PE7">'[1]SW-TEO'!#REF!</definedName>
    <definedName name="___PE8">'[1]SW-TEO'!#REF!</definedName>
    <definedName name="___PE9">'[1]SW-TEO'!#REF!</definedName>
    <definedName name="___PH1">'[1]SW-TEO'!#REF!</definedName>
    <definedName name="___PI1">'[1]SW-TEO'!#REF!</definedName>
    <definedName name="___PK1">'[1]SW-TEO'!#REF!</definedName>
    <definedName name="___PK3">'[1]SW-TEO'!#REF!</definedName>
    <definedName name="__PA8">'[1]SW-TEO'!#REF!</definedName>
    <definedName name="__PD1">'[1]SW-TEO'!#REF!</definedName>
    <definedName name="__PE12">'[1]SW-TEO'!#REF!</definedName>
    <definedName name="__PE13">'[1]SW-TEO'!#REF!</definedName>
    <definedName name="__PE6">'[1]SW-TEO'!#REF!</definedName>
    <definedName name="__PE7">'[1]SW-TEO'!#REF!</definedName>
    <definedName name="__PE8">'[1]SW-TEO'!#REF!</definedName>
    <definedName name="__PE9">'[1]SW-TEO'!#REF!</definedName>
    <definedName name="__PH1">'[1]SW-TEO'!#REF!</definedName>
    <definedName name="__PI1">'[1]SW-TEO'!#REF!</definedName>
    <definedName name="__PK1">'[1]SW-TEO'!#REF!</definedName>
    <definedName name="__PK3">'[1]SW-TEO'!#REF!</definedName>
    <definedName name="_21114" localSheetId="4">#REF!</definedName>
    <definedName name="_21114" localSheetId="3">#REF!</definedName>
    <definedName name="_21114">#REF!</definedName>
    <definedName name="_Fill" hidden="1">'[2]eqpmad2'!#REF!</definedName>
    <definedName name="_Order1" hidden="1">255</definedName>
    <definedName name="_Order2" hidden="1">255</definedName>
    <definedName name="_PA7">'[1]SW-TEO'!#REF!</definedName>
    <definedName name="_PA8">'[1]SW-TEO'!#REF!</definedName>
    <definedName name="_PD1">'[1]SW-TEO'!#REF!</definedName>
    <definedName name="_PE12">'[1]SW-TEO'!#REF!</definedName>
    <definedName name="_PE13">'[1]SW-TEO'!#REF!</definedName>
    <definedName name="_PE6">'[1]SW-TEO'!#REF!</definedName>
    <definedName name="_PE7">'[1]SW-TEO'!#REF!</definedName>
    <definedName name="_PE8">'[1]SW-TEO'!#REF!</definedName>
    <definedName name="_PE9">'[1]SW-TEO'!#REF!</definedName>
    <definedName name="_PH1">'[1]SW-TEO'!#REF!</definedName>
    <definedName name="_PI1">'[1]SW-TEO'!#REF!</definedName>
    <definedName name="_PK1">'[1]SW-TEO'!#REF!</definedName>
    <definedName name="_PK3">'[1]SW-TEO'!#REF!</definedName>
    <definedName name="A" localSheetId="4">#REF!</definedName>
    <definedName name="A" localSheetId="3">#REF!</definedName>
    <definedName name="A">#REF!</definedName>
    <definedName name="aa" localSheetId="4">#REF!</definedName>
    <definedName name="aa" localSheetId="3">#REF!</definedName>
    <definedName name="aa">#REF!</definedName>
    <definedName name="aiu_bottom">'[3]Financ. Overview'!#REF!</definedName>
    <definedName name="as">#N/A</definedName>
    <definedName name="data" localSheetId="4">#REF!</definedName>
    <definedName name="data" localSheetId="3">#REF!</definedName>
    <definedName name="data">#REF!</definedName>
    <definedName name="database2" localSheetId="4">#REF!</definedName>
    <definedName name="database2" localSheetId="3">#REF!</definedName>
    <definedName name="database2">#REF!</definedName>
    <definedName name="database3" localSheetId="4">#REF!</definedName>
    <definedName name="database3" localSheetId="3">#REF!</definedName>
    <definedName name="database3">#REF!</definedName>
    <definedName name="dss" localSheetId="4" hidden="1">#REF!</definedName>
    <definedName name="dss" localSheetId="3" hidden="1">#REF!</definedName>
    <definedName name="dss" hidden="1">#REF!</definedName>
    <definedName name="E206." localSheetId="4">#REF!</definedName>
    <definedName name="E206." localSheetId="3">#REF!</definedName>
    <definedName name="E206.">#REF!</definedName>
    <definedName name="eee" localSheetId="4">#REF!</definedName>
    <definedName name="eee" localSheetId="3">#REF!</definedName>
    <definedName name="eee">#REF!</definedName>
    <definedName name="fff" localSheetId="4">#REF!</definedName>
    <definedName name="fff" localSheetId="3">#REF!</definedName>
    <definedName name="fff">#REF!</definedName>
    <definedName name="FRC">'[4]Main'!$C$9</definedName>
    <definedName name="gxxe2003">'[5]P1012001'!$A$6:$E$117</definedName>
    <definedName name="gxxe20032">'[5]P1012001'!$A$6:$E$117</definedName>
    <definedName name="hhhh" localSheetId="4">#REF!</definedName>
    <definedName name="hhhh" localSheetId="3">#REF!</definedName>
    <definedName name="hhhh">#REF!</definedName>
    <definedName name="hostfee">'[3]Financ. Overview'!$H$12</definedName>
    <definedName name="hraiu_bottom">'[3]Financ. Overview'!#REF!</definedName>
    <definedName name="hvac">'[3]Financ. Overview'!#REF!</definedName>
    <definedName name="HWSheet">1</definedName>
    <definedName name="kkkk" localSheetId="4">#REF!</definedName>
    <definedName name="kkkk" localSheetId="3">#REF!</definedName>
    <definedName name="kkkk">#REF!</definedName>
    <definedName name="Module.Prix_SMC" localSheetId="4">[6]!Module.Prix_SMC</definedName>
    <definedName name="Module.Prix_SMC" localSheetId="3">[7]!Module.Prix_SMC</definedName>
    <definedName name="Module.Prix_SMC">[8]!Module.Prix_SMC</definedName>
    <definedName name="OS">'[9]Open'!#REF!</definedName>
    <definedName name="pr_toolbox">'[3]Toolbox'!$A$3:$I$80</definedName>
    <definedName name="_xlnm.Print_Area" localSheetId="1">'重点新开工项目'!$A$1:$N$26</definedName>
    <definedName name="_xlnm.Print_Area" localSheetId="2">'重点续建项目'!$A$1:$Q$38</definedName>
    <definedName name="_xlnm.Print_Area" hidden="1">#N/A</definedName>
    <definedName name="Print_Area_MI" localSheetId="4">#REF!</definedName>
    <definedName name="Print_Area_MI" localSheetId="3">#REF!</definedName>
    <definedName name="Print_Area_MI">#REF!</definedName>
    <definedName name="_xlnm.Print_Titles" localSheetId="4">'重大前期项目'!$3:$3</definedName>
    <definedName name="_xlnm.Print_Titles" localSheetId="1">'重点新开工项目'!$3:$4</definedName>
    <definedName name="_xlnm.Print_Titles" localSheetId="2">'重点续建项目'!$3:$4</definedName>
    <definedName name="_xlnm.Print_Titles" hidden="1">#N/A</definedName>
    <definedName name="Prix_SMC" localSheetId="4">[6]!Prix_SMC</definedName>
    <definedName name="Prix_SMC" localSheetId="3">[7]!Prix_SMC</definedName>
    <definedName name="Prix_SMC">[8]!Prix_SMC</definedName>
    <definedName name="rrrr" localSheetId="4">#REF!</definedName>
    <definedName name="rrrr" localSheetId="3">#REF!</definedName>
    <definedName name="rrrr">#REF!</definedName>
    <definedName name="s" localSheetId="4">#REF!</definedName>
    <definedName name="s" localSheetId="3">#REF!</definedName>
    <definedName name="s">#REF!</definedName>
    <definedName name="s_c_list">'[10]Toolbox'!$A$7:$H$969</definedName>
    <definedName name="SCG">'[11]G.1R-Shou COP Gf'!#REF!</definedName>
    <definedName name="sdlfee">'[3]Financ. Overview'!$H$13</definedName>
    <definedName name="sfeggsafasfas" localSheetId="4">#REF!</definedName>
    <definedName name="sfeggsafasfas" localSheetId="3">#REF!</definedName>
    <definedName name="sfeggsafasfas">#REF!</definedName>
    <definedName name="solar_ratio" localSheetId="4">'[12]POWER ASSUMPTIONS'!$H$7</definedName>
    <definedName name="solar_ratio" localSheetId="3">'[13]POWER ASSUMPTIONS'!$H$7</definedName>
    <definedName name="solar_ratio">'[14]POWER ASSUMPTIONS'!$H$7</definedName>
    <definedName name="ss" localSheetId="4">#REF!</definedName>
    <definedName name="ss" localSheetId="3">#REF!</definedName>
    <definedName name="ss">#REF!</definedName>
    <definedName name="ss7fee">'[3]Financ. Overview'!$H$18</definedName>
    <definedName name="subsfee">'[3]Financ. Overview'!$H$14</definedName>
    <definedName name="toolbox">'[15]Toolbox'!$C$5:$T$1578</definedName>
    <definedName name="ttt" localSheetId="4">#REF!</definedName>
    <definedName name="ttt" localSheetId="3">#REF!</definedName>
    <definedName name="ttt">#REF!</definedName>
    <definedName name="tttt" localSheetId="4">#REF!</definedName>
    <definedName name="tttt" localSheetId="3">#REF!</definedName>
    <definedName name="tttt">#REF!</definedName>
    <definedName name="V5.1Fee">'[3]Financ. Overview'!$H$15</definedName>
    <definedName name="www" localSheetId="4">#REF!</definedName>
    <definedName name="www" localSheetId="3">#REF!</definedName>
    <definedName name="www">#REF!</definedName>
    <definedName name="yyyy" localSheetId="4">#REF!</definedName>
    <definedName name="yyyy" localSheetId="3">#REF!</definedName>
    <definedName name="yyyy">#REF!</definedName>
    <definedName name="Z32_Cost_red">'[3]Financ. Overview'!#REF!</definedName>
    <definedName name="本级标准收入2004年">'[16]本年收入合计'!$E$4:$E$184</definedName>
    <definedName name="拨款汇总_合计" localSheetId="4">SUM('[17]汇总'!#REF!)</definedName>
    <definedName name="拨款汇总_合计" localSheetId="3">SUM('[17]汇总'!#REF!)</definedName>
    <definedName name="拨款汇总_合计">SUM('[18]汇总'!#REF!)</definedName>
    <definedName name="财力" localSheetId="4">#REF!</definedName>
    <definedName name="财力" localSheetId="3">#REF!</definedName>
    <definedName name="财力">#REF!</definedName>
    <definedName name="财政供养人员增幅2004年">'[19]财政供养人员增幅'!$E$6</definedName>
    <definedName name="财政供养人员增幅2004年分县">'[19]财政供养人员增幅'!$E$4:$E$184</definedName>
    <definedName name="村级标准支出">'[20]村级支出'!$E$4:$E$184</definedName>
    <definedName name="大多数" localSheetId="4">'[21]XL4Poppy'!$A$15</definedName>
    <definedName name="大多数" localSheetId="3">'[22]XL4Poppy'!$A$15</definedName>
    <definedName name="大多数">'[23]XL4Poppy'!$A$15</definedName>
    <definedName name="大幅度" localSheetId="4">#REF!</definedName>
    <definedName name="大幅度" localSheetId="3">#REF!</definedName>
    <definedName name="大幅度">#REF!</definedName>
    <definedName name="地区名称">'[24]封面'!#REF!</definedName>
    <definedName name="第二产业分县2003年">'[25]GDP'!$G$4:$G$184</definedName>
    <definedName name="第二产业合计2003年">'[25]GDP'!$G$4</definedName>
    <definedName name="第三产业分县2003年">'[25]GDP'!$H$4:$H$184</definedName>
    <definedName name="第三产业合计2003年">'[25]GDP'!$H$4</definedName>
    <definedName name="防洪标准" localSheetId="4">'[26]#REF!'!$O$2:$O$4</definedName>
    <definedName name="防洪标准" localSheetId="3">'[27]#REF!'!$O$2:$O$4</definedName>
    <definedName name="防洪标准">'[28]#REF!'!$O$2:$O$4</definedName>
    <definedName name="防洪标准1" localSheetId="4">'[26]#REF!'!$P$2:$P$5</definedName>
    <definedName name="防洪标准1" localSheetId="3">'[27]#REF!'!$P$2:$P$5</definedName>
    <definedName name="防洪标准1">'[28]#REF!'!$P$2:$P$5</definedName>
    <definedName name="防洪标准2" localSheetId="4">'[26]#REF!'!$Q$2:$Q$4</definedName>
    <definedName name="防洪标准2" localSheetId="3">'[27]#REF!'!$Q$2:$Q$4</definedName>
    <definedName name="防洪标准2">'[28]#REF!'!$Q$2:$Q$4</definedName>
    <definedName name="耕地占用税分县2003年">'[29]一般预算收入'!$U$4:$U$184</definedName>
    <definedName name="耕地占用税合计2003年">'[29]一般预算收入'!$U$4</definedName>
    <definedName name="工程" localSheetId="4">'[26]#REF!'!$G$2:$G$6</definedName>
    <definedName name="工程" localSheetId="3">'[27]#REF!'!$G$2:$G$6</definedName>
    <definedName name="工程">'[28]#REF!'!$G$2:$G$6</definedName>
    <definedName name="工程1" localSheetId="4">'[30]#REF!'!$G$2:$G$6</definedName>
    <definedName name="工程1" localSheetId="3">'[31]#REF!'!$G$2:$G$6</definedName>
    <definedName name="工程1">'[32]#REF!'!$G$2:$G$6</definedName>
    <definedName name="工商税收2004年">'[33]工商税收'!$S$4:$S$184</definedName>
    <definedName name="工商税收合计2004年">'[33]工商税收'!$S$4</definedName>
    <definedName name="公检法司部门编制数">'[34]公检法司编制'!$E$4:$E$184</definedName>
    <definedName name="公用标准支出">'[35]合计'!$E$4:$E$184</definedName>
    <definedName name="规划进程" localSheetId="4">'[26]#REF!'!$L$2:$L$5</definedName>
    <definedName name="规划进程" localSheetId="3">'[27]#REF!'!$L$2:$L$5</definedName>
    <definedName name="规划进程">'[28]#REF!'!$L$2:$L$5</definedName>
    <definedName name="规划性质" localSheetId="4">'[26]#REF!'!$K$2:$K$6</definedName>
    <definedName name="规划性质" localSheetId="3">'[27]#REF!'!$K$2:$K$6</definedName>
    <definedName name="规划性质">'[28]#REF!'!$K$2:$K$6</definedName>
    <definedName name="行政管理部门编制数">'[34]行政编制'!$E$4:$E$184</definedName>
    <definedName name="河段" localSheetId="4">'[26]#REF!'!$I$2:$I$5</definedName>
    <definedName name="河段" localSheetId="3">'[27]#REF!'!$I$2:$I$5</definedName>
    <definedName name="河段">'[28]#REF!'!$I$2:$I$5</definedName>
    <definedName name="河流管理机构" localSheetId="4">'[26]#REF!'!$T$2:$T$4</definedName>
    <definedName name="河流管理机构" localSheetId="3">'[27]#REF!'!$T$2:$T$4</definedName>
    <definedName name="河流管理机构">'[28]#REF!'!$T$2:$T$4</definedName>
    <definedName name="河流属性" localSheetId="4">'[26]#REF!'!$H$2:$H$2</definedName>
    <definedName name="河流属性" localSheetId="3">'[27]#REF!'!$H$2:$H$2</definedName>
    <definedName name="河流属性">'[28]#REF!'!$H$2:$H$2</definedName>
    <definedName name="河流所在" localSheetId="4">'[26]#REF!'!$S$2:$S$5</definedName>
    <definedName name="河流所在" localSheetId="3">'[27]#REF!'!$S$2:$S$5</definedName>
    <definedName name="河流所在">'[28]#REF!'!$S$2:$S$5</definedName>
    <definedName name="洪灾损失" localSheetId="4">'[26]#REF!'!$R$2:$R$8</definedName>
    <definedName name="洪灾损失" localSheetId="3">'[27]#REF!'!$R$2:$R$8</definedName>
    <definedName name="洪灾损失">'[28]#REF!'!$R$2:$R$8</definedName>
    <definedName name="汇率" localSheetId="4">#REF!</definedName>
    <definedName name="汇率" localSheetId="3">#REF!</definedName>
    <definedName name="汇率">#REF!</definedName>
    <definedName name="建设状态" localSheetId="4">'[26]#REF!'!$J$2:$J$3</definedName>
    <definedName name="建设状态" localSheetId="3">'[27]#REF!'!$J$2:$J$3</definedName>
    <definedName name="建设状态">'[28]#REF!'!$J$2:$J$3</definedName>
    <definedName name="科目编码">'[36]编码'!$A$2:$A$145</definedName>
    <definedName name="流域" localSheetId="4">'[26]#REF!'!$C$2:$C$11</definedName>
    <definedName name="流域" localSheetId="3">'[27]#REF!'!$C$2:$C$11</definedName>
    <definedName name="流域">'[28]#REF!'!$C$2:$C$11</definedName>
    <definedName name="农业人口2003年">'[37]农业人口'!$E$4:$E$184</definedName>
    <definedName name="农业税分县2003年">'[29]一般预算收入'!$S$4:$S$184</definedName>
    <definedName name="农业税合计2003年">'[29]一般预算收入'!$S$4</definedName>
    <definedName name="农业特产税分县2003年">'[29]一般预算收入'!$T$4:$T$184</definedName>
    <definedName name="农业特产税合计2003年">'[29]一般预算收入'!$T$4</definedName>
    <definedName name="农业用地面积">'[38]农业用地'!$E$4:$E$184</definedName>
    <definedName name="契税分县2003年">'[29]一般预算收入'!$V$4:$V$184</definedName>
    <definedName name="契税合计2003年">'[29]一般预算收入'!$V$4</definedName>
    <definedName name="前期工作" localSheetId="4">'[26]#REF!'!$M$2:$M$5</definedName>
    <definedName name="前期工作" localSheetId="3">'[27]#REF!'!$M$2:$M$5</definedName>
    <definedName name="前期工作">'[28]#REF!'!$M$2:$M$5</definedName>
    <definedName name="前期进展" localSheetId="4">'[26]#REF!'!$N$2:$N$4</definedName>
    <definedName name="前期进展" localSheetId="3">'[27]#REF!'!$N$2:$N$4</definedName>
    <definedName name="前期进展">'[28]#REF!'!$N$2:$N$4</definedName>
    <definedName name="全额差额比例">'[39]C01-1'!#REF!</definedName>
    <definedName name="人员标准支出">'[40]人员支出'!$E$4:$E$184</definedName>
    <definedName name="生产列1" localSheetId="4">#REF!</definedName>
    <definedName name="生产列1" localSheetId="3">#REF!</definedName>
    <definedName name="生产列1">#REF!</definedName>
    <definedName name="生产列11" localSheetId="4">#REF!</definedName>
    <definedName name="生产列11" localSheetId="3">#REF!</definedName>
    <definedName name="生产列11">#REF!</definedName>
    <definedName name="生产列15" localSheetId="4">#REF!</definedName>
    <definedName name="生产列15" localSheetId="3">#REF!</definedName>
    <definedName name="生产列15">#REF!</definedName>
    <definedName name="生产列16" localSheetId="4">#REF!</definedName>
    <definedName name="生产列16" localSheetId="3">#REF!</definedName>
    <definedName name="生产列16">#REF!</definedName>
    <definedName name="生产列17" localSheetId="4">#REF!</definedName>
    <definedName name="生产列17" localSheetId="3">#REF!</definedName>
    <definedName name="生产列17">#REF!</definedName>
    <definedName name="生产列19" localSheetId="4">#REF!</definedName>
    <definedName name="生产列19" localSheetId="3">#REF!</definedName>
    <definedName name="生产列19">#REF!</definedName>
    <definedName name="生产列2" localSheetId="4">#REF!</definedName>
    <definedName name="生产列2" localSheetId="3">#REF!</definedName>
    <definedName name="生产列2">#REF!</definedName>
    <definedName name="生产列20" localSheetId="4">#REF!</definedName>
    <definedName name="生产列20" localSheetId="3">#REF!</definedName>
    <definedName name="生产列20">#REF!</definedName>
    <definedName name="生产列3" localSheetId="4">#REF!</definedName>
    <definedName name="生产列3" localSheetId="3">#REF!</definedName>
    <definedName name="生产列3">#REF!</definedName>
    <definedName name="生产列4" localSheetId="4">#REF!</definedName>
    <definedName name="生产列4" localSheetId="3">#REF!</definedName>
    <definedName name="生产列4">#REF!</definedName>
    <definedName name="生产列5" localSheetId="4">#REF!</definedName>
    <definedName name="生产列5" localSheetId="3">#REF!</definedName>
    <definedName name="生产列5">#REF!</definedName>
    <definedName name="生产列6" localSheetId="4">#REF!</definedName>
    <definedName name="生产列6" localSheetId="3">#REF!</definedName>
    <definedName name="生产列6">#REF!</definedName>
    <definedName name="生产列7" localSheetId="4">#REF!</definedName>
    <definedName name="生产列7" localSheetId="3">#REF!</definedName>
    <definedName name="生产列7">#REF!</definedName>
    <definedName name="生产列8" localSheetId="4">#REF!</definedName>
    <definedName name="生产列8" localSheetId="3">#REF!</definedName>
    <definedName name="生产列8">#REF!</definedName>
    <definedName name="生产列9" localSheetId="4">#REF!</definedName>
    <definedName name="生产列9" localSheetId="3">#REF!</definedName>
    <definedName name="生产列9">#REF!</definedName>
    <definedName name="生产期" localSheetId="4">#REF!</definedName>
    <definedName name="生产期" localSheetId="3">#REF!</definedName>
    <definedName name="生产期">#REF!</definedName>
    <definedName name="生产期1" localSheetId="4">#REF!</definedName>
    <definedName name="生产期1" localSheetId="3">#REF!</definedName>
    <definedName name="生产期1">#REF!</definedName>
    <definedName name="生产期11" localSheetId="4">#REF!</definedName>
    <definedName name="生产期11" localSheetId="3">#REF!</definedName>
    <definedName name="生产期11">#REF!</definedName>
    <definedName name="生产期123" localSheetId="4">#REF!</definedName>
    <definedName name="生产期123" localSheetId="3">#REF!</definedName>
    <definedName name="生产期123">#REF!</definedName>
    <definedName name="生产期15" localSheetId="4">#REF!</definedName>
    <definedName name="生产期15" localSheetId="3">#REF!</definedName>
    <definedName name="生产期15">#REF!</definedName>
    <definedName name="生产期16" localSheetId="4">#REF!</definedName>
    <definedName name="生产期16" localSheetId="3">#REF!</definedName>
    <definedName name="生产期16">#REF!</definedName>
    <definedName name="生产期17" localSheetId="4">#REF!</definedName>
    <definedName name="生产期17" localSheetId="3">#REF!</definedName>
    <definedName name="生产期17">#REF!</definedName>
    <definedName name="生产期19" localSheetId="4">#REF!</definedName>
    <definedName name="生产期19" localSheetId="3">#REF!</definedName>
    <definedName name="生产期19">#REF!</definedName>
    <definedName name="生产期2" localSheetId="4">#REF!</definedName>
    <definedName name="生产期2" localSheetId="3">#REF!</definedName>
    <definedName name="生产期2">#REF!</definedName>
    <definedName name="生产期20" localSheetId="4">#REF!</definedName>
    <definedName name="生产期20" localSheetId="3">#REF!</definedName>
    <definedName name="生产期20">#REF!</definedName>
    <definedName name="生产期3" localSheetId="4">#REF!</definedName>
    <definedName name="生产期3" localSheetId="3">#REF!</definedName>
    <definedName name="生产期3">#REF!</definedName>
    <definedName name="生产期4" localSheetId="4">#REF!</definedName>
    <definedName name="生产期4" localSheetId="3">#REF!</definedName>
    <definedName name="生产期4">#REF!</definedName>
    <definedName name="生产期5" localSheetId="4">#REF!</definedName>
    <definedName name="生产期5" localSheetId="3">#REF!</definedName>
    <definedName name="生产期5">#REF!</definedName>
    <definedName name="生产期6" localSheetId="4">#REF!</definedName>
    <definedName name="生产期6" localSheetId="3">#REF!</definedName>
    <definedName name="生产期6">#REF!</definedName>
    <definedName name="生产期7" localSheetId="4">#REF!</definedName>
    <definedName name="生产期7" localSheetId="3">#REF!</definedName>
    <definedName name="生产期7">#REF!</definedName>
    <definedName name="生产期8" localSheetId="4">#REF!</definedName>
    <definedName name="生产期8" localSheetId="3">#REF!</definedName>
    <definedName name="生产期8">#REF!</definedName>
    <definedName name="生产期9" localSheetId="4">#REF!</definedName>
    <definedName name="生产期9" localSheetId="3">#REF!</definedName>
    <definedName name="生产期9">#REF!</definedName>
    <definedName name="省" localSheetId="4">'[26]#REF!'!$B$2:$B$38</definedName>
    <definedName name="省" localSheetId="3">'[27]#REF!'!$B$2:$B$38</definedName>
    <definedName name="省">'[28]#REF!'!$B$2:$B$38</definedName>
    <definedName name="事业发展支出">'[41]事业发展'!$E$4:$E$184</definedName>
    <definedName name="是" localSheetId="4">#REF!</definedName>
    <definedName name="是" localSheetId="3">#REF!</definedName>
    <definedName name="是">#REF!</definedName>
    <definedName name="水系" localSheetId="4">'[26]#REF!'!$V$2:$V$46</definedName>
    <definedName name="水系" localSheetId="3">'[27]#REF!'!$V$2:$V$46</definedName>
    <definedName name="水系">'[28]#REF!'!$V$2:$V$46</definedName>
    <definedName name="位次d">'[42]四月份月报'!#REF!</definedName>
    <definedName name="乡镇个数">'[43]行政区划'!$D$6:$D$184</definedName>
    <definedName name="项目分类" localSheetId="4">'[26]#REF!'!$F$2:$F$5</definedName>
    <definedName name="项目分类" localSheetId="3">'[27]#REF!'!$F$2:$F$5</definedName>
    <definedName name="项目分类">'[28]#REF!'!$F$2:$F$5</definedName>
    <definedName name="项目序号" localSheetId="4">'[26]#REF!'!$U$2:$U$31</definedName>
    <definedName name="项目序号" localSheetId="3">'[27]#REF!'!$U$2:$U$31</definedName>
    <definedName name="项目序号">'[28]#REF!'!$U$2:$U$31</definedName>
    <definedName name="性别">'[44]基础编码'!$H$2:$H$3</definedName>
    <definedName name="学历">'[44]基础编码'!$S$2:$S$9</definedName>
    <definedName name="一般预算收入2002年">'[45]2002年一般预算收入'!$AC$4:$AC$184</definedName>
    <definedName name="一般预算收入2003年">'[29]一般预算收入'!$AD$4:$AD$184</definedName>
    <definedName name="一般预算收入合计2003年">'[29]一般预算收入'!$AC$4</definedName>
    <definedName name="一级区" localSheetId="4">'[26]#REF!'!$D$2:$D$8</definedName>
    <definedName name="一级区" localSheetId="3">'[27]#REF!'!$D$2:$D$8</definedName>
    <definedName name="一级区">'[28]#REF!'!$D$2:$D$8</definedName>
    <definedName name="支出">'[46]P1012001'!$A$6:$E$117</definedName>
    <definedName name="中国" localSheetId="4">#REF!</definedName>
    <definedName name="中国" localSheetId="3">#REF!</definedName>
    <definedName name="中国">#REF!</definedName>
    <definedName name="中小学生人数2003年">'[47]中小学生'!$E$4:$E$184</definedName>
    <definedName name="总人口2003年">'[48]总人口'!$E$4:$E$184</definedName>
    <definedName name="전" localSheetId="4">#REF!</definedName>
    <definedName name="전" localSheetId="3">#REF!</definedName>
    <definedName name="전">#REF!</definedName>
    <definedName name="주택사업본부" localSheetId="4">#REF!</definedName>
    <definedName name="주택사업본부" localSheetId="3">#REF!</definedName>
    <definedName name="주택사업본부">#REF!</definedName>
    <definedName name="철구사업본부" localSheetId="4">#REF!</definedName>
    <definedName name="철구사업본부" localSheetId="3">#REF!</definedName>
    <definedName name="철구사업본부">#REF!</definedName>
    <definedName name="_xlnm._FilterDatabase" localSheetId="1" hidden="1">'重点新开工项目'!$C$1:$C$74</definedName>
    <definedName name="_xlnm._FilterDatabase" localSheetId="2" hidden="1">'重点续建项目'!$C$1:$C$82</definedName>
  </definedNames>
  <calcPr fullCalcOnLoad="1"/>
</workbook>
</file>

<file path=xl/comments3.xml><?xml version="1.0" encoding="utf-8"?>
<comments xmlns="http://schemas.openxmlformats.org/spreadsheetml/2006/main">
  <authors>
    <author>潘毅</author>
  </authors>
  <commentList>
    <comment ref="F28" authorId="0">
      <text>
        <r>
          <rPr>
            <sz val="9"/>
            <rFont val="宋体"/>
            <family val="0"/>
          </rPr>
          <t xml:space="preserve">抽蓄改线前总投资
</t>
        </r>
      </text>
    </comment>
  </commentList>
</comments>
</file>

<file path=xl/sharedStrings.xml><?xml version="1.0" encoding="utf-8"?>
<sst xmlns="http://schemas.openxmlformats.org/spreadsheetml/2006/main" count="638" uniqueCount="388">
  <si>
    <r>
      <rPr>
        <b/>
        <sz val="16"/>
        <rFont val="宋体"/>
        <family val="0"/>
      </rPr>
      <t>2023年各单位重点建设项目投资计划完成</t>
    </r>
    <r>
      <rPr>
        <b/>
        <sz val="16"/>
        <rFont val="黑体"/>
        <family val="3"/>
      </rPr>
      <t>进度表</t>
    </r>
    <r>
      <rPr>
        <b/>
        <sz val="16"/>
        <rFont val="宋体"/>
        <family val="0"/>
      </rPr>
      <t>（</t>
    </r>
    <r>
      <rPr>
        <b/>
        <sz val="16"/>
        <rFont val="Times New Roman"/>
        <family val="1"/>
      </rPr>
      <t>1-12</t>
    </r>
    <r>
      <rPr>
        <b/>
        <sz val="16"/>
        <rFont val="宋体"/>
        <family val="0"/>
      </rPr>
      <t>月）(形象进度投资)</t>
    </r>
  </si>
  <si>
    <t>投资单位：万元</t>
  </si>
  <si>
    <t>序号</t>
  </si>
  <si>
    <t>责任单位</t>
  </si>
  <si>
    <t>项目个数</t>
  </si>
  <si>
    <t>2023年计划投资</t>
  </si>
  <si>
    <t>1-12月计划投资</t>
  </si>
  <si>
    <t>1-12实际完成投资</t>
  </si>
  <si>
    <t>完成年度计划进度（%）</t>
  </si>
  <si>
    <t>1-12月计划完成率（%）</t>
  </si>
  <si>
    <t>合　　　计</t>
  </si>
  <si>
    <t>水利局</t>
  </si>
  <si>
    <t>自然资源和规划局</t>
  </si>
  <si>
    <t>开发区</t>
  </si>
  <si>
    <t>交通运输局</t>
  </si>
  <si>
    <t>建设局</t>
  </si>
  <si>
    <t>文广旅体局</t>
  </si>
  <si>
    <t>发改局（铁办）</t>
  </si>
  <si>
    <t>农业农村局</t>
  </si>
  <si>
    <t>教育局</t>
  </si>
  <si>
    <t>卫健局</t>
  </si>
  <si>
    <t>国投集团</t>
  </si>
  <si>
    <t>望松街道</t>
  </si>
  <si>
    <t>新兴镇</t>
  </si>
  <si>
    <t>2023年1-12月县重点新开工项目进度表</t>
  </si>
  <si>
    <t>单位：万元</t>
  </si>
  <si>
    <t>项　目　名　称</t>
  </si>
  <si>
    <t>总指挥</t>
  </si>
  <si>
    <t>建设规模及建设内容</t>
  </si>
  <si>
    <t>计划总投资</t>
  </si>
  <si>
    <t>投资计划</t>
  </si>
  <si>
    <r>
      <rPr>
        <sz val="10"/>
        <rFont val="Times New Roman"/>
        <family val="1"/>
      </rPr>
      <t>1</t>
    </r>
    <r>
      <rPr>
        <sz val="10"/>
        <rFont val="宋体"/>
        <family val="0"/>
      </rPr>
      <t>－</t>
    </r>
    <r>
      <rPr>
        <sz val="10"/>
        <rFont val="Times New Roman"/>
        <family val="1"/>
      </rPr>
      <t>12</t>
    </r>
    <r>
      <rPr>
        <sz val="10"/>
        <rFont val="宋体"/>
        <family val="0"/>
      </rPr>
      <t>月实际完成投资</t>
    </r>
  </si>
  <si>
    <t>计划完成情况（%）</t>
  </si>
  <si>
    <t>形象进度</t>
  </si>
  <si>
    <t>进度 评价</t>
  </si>
  <si>
    <t>存在问题</t>
  </si>
  <si>
    <r>
      <rPr>
        <sz val="10"/>
        <rFont val="Times New Roman"/>
        <family val="1"/>
      </rPr>
      <t>1</t>
    </r>
    <r>
      <rPr>
        <sz val="10"/>
        <rFont val="宋体"/>
        <family val="0"/>
      </rPr>
      <t>－</t>
    </r>
    <r>
      <rPr>
        <sz val="10"/>
        <rFont val="Times New Roman"/>
        <family val="1"/>
      </rPr>
      <t>12</t>
    </r>
    <r>
      <rPr>
        <sz val="10"/>
        <rFont val="宋体"/>
        <family val="0"/>
      </rPr>
      <t>月计划投资</t>
    </r>
  </si>
  <si>
    <t>完成年度计划</t>
  </si>
  <si>
    <t>完成1－12月计划</t>
  </si>
  <si>
    <t>年度主要建设内容及工程形象进度计划</t>
  </si>
  <si>
    <t>本月止实际完成形象</t>
  </si>
  <si>
    <t>抽水蓄能电站项目</t>
  </si>
  <si>
    <t>★水利局  抽蓄指挥部</t>
  </si>
  <si>
    <t>莫靓</t>
  </si>
  <si>
    <t>设计总装机容量为1400兆瓦，年计划发电量约14亿千瓦时。枢纽工程主要建筑物由上水库、下水库、输水系统、地下厂房和开关站等组成</t>
  </si>
  <si>
    <t>完成征地移民，主体工程10月前开工</t>
  </si>
  <si>
    <t>黄下至红车徐农村道路已成验收；何山头至源坑村道路提升改造工程（上库进场交通主线道路）已完成道路铺设，进厂交通洞累计开挖46%、地下厂房中导洞进尺64%</t>
  </si>
  <si>
    <t>正常</t>
  </si>
  <si>
    <t>遗留1户房屋未征收拆除，库区土地未完成报批</t>
  </si>
  <si>
    <t>衢丽铁路(衢州至松阳)松阳段</t>
  </si>
  <si>
    <t>★发改局铁路指挥部</t>
  </si>
  <si>
    <t>梁海刚</t>
  </si>
  <si>
    <t>正线全长94.822公里，松阳段长约16.2公里，双线、速度目标值200公里/小时，预留进一步提速条件</t>
  </si>
  <si>
    <t>基本完成征迁政策处理，年内控制性工程开工建设</t>
  </si>
  <si>
    <t>完成施工招标、征地和房屋征迁协议签订，土地报批中</t>
  </si>
  <si>
    <t xml:space="preserve">， </t>
  </si>
  <si>
    <t>上上德盛集团“未来工厂”项目</t>
  </si>
  <si>
    <t>开发区管委会</t>
  </si>
  <si>
    <t>总用地395亩，总建筑面积约47万平方米，新建厂房，建设年产12.5万吨不锈钢制品生产线</t>
  </si>
  <si>
    <t>2月开工，完成一期一阶段厂房主体80%</t>
  </si>
  <si>
    <t>3月开工。完成1#厂房屋顶彩钢瓦铺设，2#厂房钢结构安装60%，综合楼基础开挖</t>
  </si>
  <si>
    <t>马桥后区块改造项目</t>
  </si>
  <si>
    <t>潘永水</t>
  </si>
  <si>
    <t>总用地111.11亩，总建筑面积约为70000平方米，建标准厂房和公共服务公寓楼、配套商业等</t>
  </si>
  <si>
    <t>3月完成政策处理，9月开工</t>
  </si>
  <si>
    <t>10月永宁路及西侧道路工程开工建设，其中管道铺设50%，桥梁基础建设中。标准厂房地块土地已完成招拍。</t>
  </si>
  <si>
    <t>滞后</t>
  </si>
  <si>
    <t>丽水纤纳新能源年产300MW钙钛矿晶硅叠层组件项目</t>
  </si>
  <si>
    <t>叶向东</t>
  </si>
  <si>
    <t>总用地20.86亩，总建筑面积16868平方米，建设一幢厂房、一幢综合楼，建设年产300MW钙钛矿晶硅叠层组件生产线</t>
  </si>
  <si>
    <t>2月开工，完成厂房主体结构70%</t>
  </si>
  <si>
    <t>完成厂房建设，部分设备已预定</t>
  </si>
  <si>
    <t>浙江晶宇MEMS产品传感器模组华东基地项目</t>
  </si>
  <si>
    <t>梅显云</t>
  </si>
  <si>
    <t>总用地19.896亩，总建筑面积22913平方米，建设一幢厂房、一幢综合楼，形成月产4000万套雾化传感器模组生产能力</t>
  </si>
  <si>
    <t>1月开工，完成厂房主体结构，办公楼主体结构70%</t>
  </si>
  <si>
    <t>项目停工</t>
  </si>
  <si>
    <t>基金投资工作洽谈中，投资方暂停施工</t>
  </si>
  <si>
    <t>聚隆特材（浙江）有限公司年产3万吨高端换热管项目</t>
  </si>
  <si>
    <t>张继森</t>
  </si>
  <si>
    <t>总用地70亩，总建筑面积41100平方米，建设一幢厂房、一幢综合楼，建设年产25000吨不锈钢换热器管及5000吨不锈钢焊接换热器管生产线</t>
  </si>
  <si>
    <t>3月开工，完成厂房主体结构</t>
  </si>
  <si>
    <t>2月开工，完成厂房主体建设，内外墙粉刷中，部分设备安装</t>
  </si>
  <si>
    <t>浙江新创银隆特种钢管有限公司年产2.3万吨高端无缝管、管件项目</t>
  </si>
  <si>
    <t>黄德慧</t>
  </si>
  <si>
    <t>总用地69.56亩，总建筑面积42874平方米，建设一幢厂房、一幢综合楼，建设年产2.3万吨精密/高端无缝管和管件生产线</t>
  </si>
  <si>
    <t>3月开工。完成宿舍楼及厂房主体结构完成，部分设备进场</t>
  </si>
  <si>
    <t>义龙庆高速公路松阳段</t>
  </si>
  <si>
    <t>路线全长43.6千米，采用双向四车道高速公路标准，设计速度100公里/小时，路基宽度26米。松阳段起点位于遂昌濂竹乡与松阳赤寿乡交界处，终点位于松阳县安民乡与龙泉市道太乡交界处</t>
  </si>
  <si>
    <t>未开工</t>
  </si>
  <si>
    <t>计划11月开工</t>
  </si>
  <si>
    <t>取得初设批复，完成施工开标、地征收分户测量，启动先行用地申报</t>
  </si>
  <si>
    <t>仙居至庆元公路松阳县水南至枫坪段抽蓄影响改线工程</t>
  </si>
  <si>
    <t>总用地约73亩，主线长6.7千米，采用双向两车道二级公路技术标准，路基宽度10米，路面宽度8.5米，设计车速60千米/小时</t>
  </si>
  <si>
    <t>3月开工，完成总工程量的17%</t>
  </si>
  <si>
    <t>5月开工。土方开挖、挡墙、桩基、隧道施工</t>
  </si>
  <si>
    <t>丽水生态产业集聚区松阳赤寿至卯山公路(龙下至源口段)</t>
  </si>
  <si>
    <t>全长约7.55千米，采用双向四车道一级公路技术标准设计，路基宽度24.5米，设计速度80公里/小时</t>
  </si>
  <si>
    <t>8月开工，完成总工程量的15%</t>
  </si>
  <si>
    <t>6月开工。路基土方开挖、填筑，桥梁桩基施工等，约完成总工程量的12%</t>
  </si>
  <si>
    <t>略滞后</t>
  </si>
  <si>
    <t>涉及（无证）茶厂3处和养殖场1处政策处理未完成</t>
  </si>
  <si>
    <t>田园文化创意园项目</t>
  </si>
  <si>
    <t>杨健勇</t>
  </si>
  <si>
    <t>总用地93.57亩，建筑面积71794平方米。对原田园文化创意园项目进行公寓楼装修、部分楼层改造及室外配套附属、绿化等建设</t>
  </si>
  <si>
    <t>完成公寓装修及改建部分的30%工程量</t>
  </si>
  <si>
    <t>完成工程总量的25%</t>
  </si>
  <si>
    <t>资源化循环利用项目</t>
  </si>
  <si>
    <t>总用地约105亩，总建筑面积35464平方米，主要建设建筑垃圾处理系统、渣土预处理系统、固废能源动力站、陶粒生产系统、烟气净化系统和可再生资源分拣系统等</t>
  </si>
  <si>
    <t>8月开工，完成总工程量的10%</t>
  </si>
  <si>
    <t>完成项目备案，完成EPC+O施工招标，先导工程土方开挖施工中</t>
  </si>
  <si>
    <t>涉及古市镇坟墓迁移等部分政策处理尚未完成</t>
  </si>
  <si>
    <t>万通大道拓宽改造工程</t>
  </si>
  <si>
    <t>城市主干道，全长4.6千米，宽40米</t>
  </si>
  <si>
    <t>9月先行开工松阴溪以南段,完成松阴溪以南段20%管道埋设</t>
  </si>
  <si>
    <t>1.完成一期（S222省道至鹿鸣路段）东侧道路雨水管网50%；2.完成二期招投标工作</t>
  </si>
  <si>
    <t>江滨西路及辅道、体育场路工程</t>
  </si>
  <si>
    <t>总用地82.5亩。江滨西路及辅道东起松州大桥口，西至万通大道，全长3.1千米，宽16米（老城段7米）；体育场路北至白露岭路，南至江滨西路，全长约530米，宽8米</t>
  </si>
  <si>
    <t>3月开工原师范地块南侧部分，11月实施体育场路部分</t>
  </si>
  <si>
    <t>完成施工招标</t>
  </si>
  <si>
    <t>妇幼保健服务中心项目</t>
  </si>
  <si>
    <t>林嘉栋</t>
  </si>
  <si>
    <t>总用地14.8亩，总建筑面积约23692平方米，新建妇幼中心大楼、疾控中心大楼、实验室及配套设施</t>
  </si>
  <si>
    <t>7月开工，完成基础施工</t>
  </si>
  <si>
    <t>6月开工。完成基础及施工，妇幼楼完成3层主体结构、疾控楼完成2层主体结构施工</t>
  </si>
  <si>
    <t>南城实验小学</t>
  </si>
  <si>
    <t>彭 敏</t>
  </si>
  <si>
    <t>总用地约54.78亩，建筑面积31658方米，建设教学楼、风雨操场及食堂、综合楼、田径场以及附属工程等</t>
  </si>
  <si>
    <t>9月开工,完成基础浇筑</t>
  </si>
  <si>
    <t>9月开工。1#教学楼二层主体框架浇筑，2#教学楼和风雨操场一层主体框架浇筑，地下室基础土方开挖完成。</t>
  </si>
  <si>
    <t>地块内遗留2户房屋未腾空拆除，影响项目二期供地、全面开工及施工安全</t>
  </si>
  <si>
    <t>2023年土地整治项目</t>
  </si>
  <si>
    <t>章哲</t>
  </si>
  <si>
    <t>实施垦造耕地1500亩（其中：水田1000亩、旱地500亩）；建设用地复垦500亩</t>
  </si>
  <si>
    <t>已完成垦造耕地2406亩，完成建设用地复垦333亩</t>
  </si>
  <si>
    <t>农产品冷链物流中心</t>
  </si>
  <si>
    <t>规划用地约40亩，建筑面积4万平方米，新建农产品交易市场，冷库、仓库、电商直播楼物业楼和农产品加工楼、室外配套工程等</t>
  </si>
  <si>
    <t>6月开工,完成冷库建设</t>
  </si>
  <si>
    <t>主体建筑已结顶，二次结构施工，签订设备采购合同，设备进场</t>
  </si>
  <si>
    <t>团结水库</t>
  </si>
  <si>
    <t>张尚军</t>
  </si>
  <si>
    <t>总用地138亩，新建小（1）型水库一座，总库容140万立方米</t>
  </si>
  <si>
    <t>完成初设审批，施工图预算编制完成。完成征地公示</t>
  </si>
  <si>
    <t>水资源论证未完成，影响前期推进</t>
  </si>
  <si>
    <t>合　　　　计</t>
  </si>
  <si>
    <t>2023年1-12月县重点续建项目进度表</t>
  </si>
  <si>
    <t>1－12月实际完成投资</t>
  </si>
  <si>
    <t>2022年止累计完成投资</t>
  </si>
  <si>
    <t>自开工以来累计完成投资</t>
  </si>
  <si>
    <r>
      <rPr>
        <sz val="10"/>
        <rFont val="永中宋体"/>
        <family val="0"/>
      </rPr>
      <t>完成总投资计划（</t>
    </r>
    <r>
      <rPr>
        <sz val="10"/>
        <rFont val="Times New Roman"/>
        <family val="1"/>
      </rPr>
      <t>%</t>
    </r>
    <r>
      <rPr>
        <sz val="10"/>
        <rFont val="永中宋体"/>
        <family val="0"/>
      </rPr>
      <t>）</t>
    </r>
  </si>
  <si>
    <t>1－12月计划投资</t>
  </si>
  <si>
    <t>衢丽铁路(松阳至丽水)松阳段</t>
  </si>
  <si>
    <t>★发改局 铁路指挥部</t>
  </si>
  <si>
    <t>正线全长65.303公里，松阳段长24.108公里，双线、速度目标值200公里/小时</t>
  </si>
  <si>
    <t>累计完成隧道、桥梁、路基总工程量的70%</t>
  </si>
  <si>
    <t>枫树岭隧道累计掘进约4870米。头杆岭隧道、松阴隧道、郑弄口隧道全隧贯通，清路特大桥等6座桥梁共完成37孔现浇梁浇筑，完成隧道、桥梁、路基工程量的70%左右。</t>
  </si>
  <si>
    <t>“松阳水网”-松古平原水系综合治理工程</t>
  </si>
  <si>
    <t>徐为民</t>
  </si>
  <si>
    <t>总用地约185亩，新建输水线路44.32公里，新建消能电站一座；综合治理河道70.09公里，新建改建堰坝58座；新建分洪隧洞8.2公里，扩建改建小（一）型水库2座，新建排涝闸泵站2座</t>
  </si>
  <si>
    <t>完成水系连通隧洞4公里、压力管道3公里；综合治理河道17公里；分洪隧洞3公里；黄坑源、小西湖排涝闸泵站动工建设，完成总工程量的23%</t>
  </si>
  <si>
    <t>一期工程：各段埋管、顶管工程管道安装中。各段隧洞施工中。二期工程：各段箱涵、河道施工中。三期工程：黄坑源、横山分洪洞进洞施工。</t>
  </si>
  <si>
    <t>四都流域农田生态修复与提升工程</t>
  </si>
  <si>
    <t>总用地约430亩，新建小（二）型上四都水库，总库容45万立方米，配套输水管道约9公里，修复和改善流域农田生态系统面积0.3万余亩；扩建四都源水库；设置生态流量泄放设施1处，新建库尾湿地22.5亩，河道生态化治理1公里</t>
  </si>
  <si>
    <t>完成土地报批，治理河道1公里，启动上四都水库大坝、下四都水库主坝及副坝施工</t>
  </si>
  <si>
    <t>基本完成河道治理1公里，上库：坝基开挖；
下库：副坝主体填筑中</t>
  </si>
  <si>
    <t>水库右岸延伸段政策处理未完成</t>
  </si>
  <si>
    <t>小港综合治理工程（二期）</t>
  </si>
  <si>
    <t>综合治理河道22.81千米，其中新建堤防5.27千米，新建护岸2.83千米，新建堰坝6座，景观节点8处等</t>
  </si>
  <si>
    <t>完成河道治理7公里</t>
  </si>
  <si>
    <t>松阴溪流域水生态保护修复项目（一期）</t>
  </si>
  <si>
    <t>治理水土流失治理面积约80.55平方千米，主要建设内容包括封育治理、经济林地治理、护岸、拦沙堰、村庄绿化美化工程等</t>
  </si>
  <si>
    <t>治理水土流失30.78平方公里</t>
  </si>
  <si>
    <t>叶村松山段护岸基本完成，大东坝下宅、横樟段、玉岩交塘、洋坑、西岩坑、排居口、道惠口和白沙岗护岸挡墙砌筑；西屏街道西坌挡墙砌筑。</t>
  </si>
  <si>
    <t>江南社区</t>
  </si>
  <si>
    <t>实施面积约450亩，总用地342.75亩，总建筑面积41.49万平方米，新建安置房、人才公寓、邻里中心、商办公寓楼、瓦窑遗址公园、滨溪生态公园等</t>
  </si>
  <si>
    <t>滨江公园停车场完成；市政道路中粒式沥青混凝土完成（面层细沥青交工前完成）；安置房1-13号楼主体封顶</t>
  </si>
  <si>
    <t>滨河公园：完工；安置房1-13#楼主体结构施工，主体结构完成93%。</t>
  </si>
  <si>
    <t>第二污水处理厂工程</t>
  </si>
  <si>
    <t>总用地101亩，总建筑面积13271平方米，总规模12万立方米/天，其中一期新建1座规模6万立方米/日污水处理厂</t>
  </si>
  <si>
    <t>完成土建工程55%</t>
  </si>
  <si>
    <t>完成土建工程70%，设备预埋</t>
  </si>
  <si>
    <t>长虹中路区块管网改造提升工程</t>
  </si>
  <si>
    <t>规划用地110亩，一期用地面积88.54亩，实施路线全长1970米。主要建设内容包括道路、给排水、电力通信、交安、燃气管道、天网、绿化等</t>
  </si>
  <si>
    <t>完成90%工程量</t>
  </si>
  <si>
    <t>完成工程总量的78%</t>
  </si>
  <si>
    <t>望松岭段、西屏交警中队西侧停车场遗留政策处理问题影响施工</t>
  </si>
  <si>
    <t>龙湖区块基础设施及配套项目</t>
  </si>
  <si>
    <t>总用地96亩，主要建设金山路道路及配套工程、城北邻里中心、龙湖公园配套等</t>
  </si>
  <si>
    <t>金山路一期施工，二期开工，完成配套道路的50%工程量，9月底前实施公园及附属配套部分，11月底实施停车场及配套用房</t>
  </si>
  <si>
    <t>金山路一期（育英路段及吴苏君段）:级配碎石铺设施工完成；金山路二期（吴苏君至育英路段）:完成定标，签订施工合同，准备办理施工许可</t>
  </si>
  <si>
    <t>赤寿生态工业区块二期第一阶段项目</t>
  </si>
  <si>
    <t>徐文杰</t>
  </si>
  <si>
    <t>规划用地3292亩，建设内容包括道路、桥梁、给排水、强弱电、消防、挡墙、智能监控等基础设施工程</t>
  </si>
  <si>
    <t>场地平整工程（矿地综合利用项目）2月实施，完成30%</t>
  </si>
  <si>
    <t>场平工程施工,矿山基建道路施工基本完成；开始爆破工程</t>
  </si>
  <si>
    <t>矿山安全许可证未完成办理</t>
  </si>
  <si>
    <t>经济开发区配套设施项目（一期）</t>
  </si>
  <si>
    <t>总用地608.36亩，总建筑面积669048平方米，主要建设科创孵化中心、茶香小镇服务中心、邻里中心、生活配套服务区、不锈钢材仓储物流（贸易）中心、双创产业园一期、马桥后区块改造等</t>
  </si>
  <si>
    <t>启动双创产业园二期项目、协作路邻里中心等；完成赤寿不锈钢材仓储物流中心、双创产业园一期项目建设和凤山路邻里中心主体施工等</t>
  </si>
  <si>
    <t>双创产业园一期基本完成建设，二期厂房、公寓楼等主体结构施工；赤寿不锈钢仓储物流贸易中心完工投用；凤山路邻里中心主体结构施工，协作路邻里中心6#楼工程基础施工</t>
  </si>
  <si>
    <t>赤寿生态工业区块近期第二阶段基础设施工程</t>
  </si>
  <si>
    <t>近期开发6540亩，规划区块的场地整理、电力、给排水等基础设施建设</t>
  </si>
  <si>
    <t>不锈钢示范区中期工程基本完成；垃圾中转站开工建设,赤寿一期附属工程提升改造完工；其他临时工程完工</t>
  </si>
  <si>
    <t>不锈钢示范区（近期）第二阶段工程完成建设，三期路基施工；提升工程一期完成70%</t>
  </si>
  <si>
    <t>智能装备产业项目</t>
  </si>
  <si>
    <t>陈建广</t>
  </si>
  <si>
    <t>用地约360.53亩（一期119.53亩，二期154亩，三期87亩）其中，一期建设16幢厂房及1幢办公物业综合楼，二期建设16幢厂房、宿舍楼、一幢综合服务中心等，三期建设5幢生产车间、2幢办公楼等</t>
  </si>
  <si>
    <t>二期16幢厂房8月完工</t>
  </si>
  <si>
    <t>二期16幢厂房完工，综合楼和四幢宿舍楼主体结构验收；三期3-1厂房和宿舍楼结顶，3-3厂房和宿舍楼主体结构完成50%</t>
  </si>
  <si>
    <t>宝丰钢业集团有限公司年产14万吨不锈钢钢管建设项目</t>
  </si>
  <si>
    <t>总用地283.8亩，总建筑面积约171161平方米，主要建设盘管车间、制管车间、检测车间、仓库、办公楼等，形成年产14万吨（80000吨不锈钢无缝管+60000吨不锈钢焊接管）不锈钢钢管产品生产能力</t>
  </si>
  <si>
    <t>完成盘管车间和制管车间，设备安装并投产，完成一栋宿舍楼主体结构</t>
  </si>
  <si>
    <t>盘管车间和制管车间完工。宿舍楼基本完成建设，大管车间基础完成</t>
  </si>
  <si>
    <t>浙江新创泰业不锈钢有限公司年产12万吨不锈钢管项目</t>
  </si>
  <si>
    <t>诸跃波</t>
  </si>
  <si>
    <t>总用地177.8亩，总建筑面积102615平方米，新建厂房，形成年产12万吨不锈钢管及制品生产能力</t>
  </si>
  <si>
    <t>8月完工</t>
  </si>
  <si>
    <t>完工</t>
  </si>
  <si>
    <t>浙江云中马股份有限公司年产5万吨高性能革基布坯布织造生产线建设项目</t>
  </si>
  <si>
    <t>毛胜法</t>
  </si>
  <si>
    <t>总用地82.3亩，总建筑面积65542平方米，主要建设厂房等，形成年产50000吨高性能革基布坯布的生产能力</t>
  </si>
  <si>
    <t>完成厂房建设，设备安装，10月试生产</t>
  </si>
  <si>
    <t>浙江华威门业有限公司高端智能门窗项目</t>
  </si>
  <si>
    <t>杨水文</t>
  </si>
  <si>
    <t>总用地127.6亩，总建筑面积208504平方米，新建3幢厂房及综合楼、宿舍楼等，建设年产20万樘高端装甲门、5000樘智能车库门、2万平方米铝艺制品等生产线</t>
  </si>
  <si>
    <t>9月完工</t>
  </si>
  <si>
    <t>浙江科马摩擦材料有限公司产业园建设项目</t>
  </si>
  <si>
    <t>练  斌</t>
  </si>
  <si>
    <t>总用地90亩，总建筑面积约94749平方米，新建3幢厂房和综合楼等，建设3500吨T2环保型无溶剂油离合器摩擦材料生产能力、高强度抗拉耐磨复合纱线智能化整合项目生产线</t>
  </si>
  <si>
    <t>建设完成开始试生产</t>
  </si>
  <si>
    <t>浙江瓯江实业有限公司年产207万件（套）汽车配件与2750万件（套）摩托车（电动车）配件生产线项目</t>
  </si>
  <si>
    <t>卢丁方</t>
  </si>
  <si>
    <t>总用地100.4亩，建筑面积约9.4万平方米，主要建设生产车间、办公楼、宿舍楼等，一期36亩，二期64亩，建设年产207万件（套）与2750万件（套）摩托车（电动车）配件生产线</t>
  </si>
  <si>
    <t>一期：6月投产；二期：11月试生产</t>
  </si>
  <si>
    <t>万鸿汽车配件科技园</t>
  </si>
  <si>
    <t>叶伟兰</t>
  </si>
  <si>
    <t>总用地40.79亩，总建筑面积101597平方米，新建厂房，建设年产250万套汽车制动器衬片生产线</t>
  </si>
  <si>
    <t>10月完工</t>
  </si>
  <si>
    <t>浙江牧行工贸有限公司年产200万套户外休闲家具生产线项目</t>
  </si>
  <si>
    <t>刘坚强</t>
  </si>
  <si>
    <t>总用地50亩，总建筑面积61269平方米，建设4幢厂房及办公楼，形成年产200万套户外休闲家具生产能力</t>
  </si>
  <si>
    <t>6月完工</t>
  </si>
  <si>
    <t>1#厂房、综合楼完工，试生产；2、3#厂房完成建设，试生产；4#厂房二层建设</t>
  </si>
  <si>
    <t>浙江新鑫冷链设备制造有限公司年产1800只冷链不锈钢罐式集装箱项目</t>
  </si>
  <si>
    <t>纪忠民</t>
  </si>
  <si>
    <t>总用地46.71亩，总建筑面积7.6万平方米，主要建设一幢厂房和综合楼，建设年产1800只冷链不锈钢罐式集装箱生产线</t>
  </si>
  <si>
    <t>日风电气（松阳）有限公司新能源电力电子产品智能制造产业项目（一期）</t>
  </si>
  <si>
    <t>刘金理</t>
  </si>
  <si>
    <t>总用地26.78亩，总建筑面积36441平方米，主要建设研发厂房、宿舍楼、附属建筑等，主要制造的电力电子产品为光伏逆变器</t>
  </si>
  <si>
    <t>完成厂房主体结构80%</t>
  </si>
  <si>
    <t>2#厂房、宿舍楼结顶，窗户安装；1号厂房准备启动建设</t>
  </si>
  <si>
    <t>1#厂房尚未动工</t>
  </si>
  <si>
    <t>仙居至庆元公路松阳县水南至枫坪段工程</t>
  </si>
  <si>
    <t>廖宝云</t>
  </si>
  <si>
    <t>总用地1374亩，主线全长37.36千米，其中新建段长约34.71千米，同步建设小竹溪连接线约0.35千米。按二级公路标准建设，设计时速60千米/小时</t>
  </si>
  <si>
    <t>实施路基、路面、桥梁、隧道等工程，完成总工程量的90%</t>
  </si>
  <si>
    <t>总体完成形象进度90%。第一合同段：5月8日交工验收;第二合同段：隧道、桥梁、路基浇筑施工</t>
  </si>
  <si>
    <t>235国道松阳段改建工程</t>
  </si>
  <si>
    <t>总用地1350亩，全长31.22千米.其中起点至港口段（约 11.47千米，含S222省道利用段4.78千米）采用双向四车道一级公路标准，设计速度 80千米/小时，其余路段采用二级公路标准，设计时速60千米/小时</t>
  </si>
  <si>
    <t>实施路基、桥梁、隧道等工程，完成总工程量的70%</t>
  </si>
  <si>
    <t>总体形象进度完成74%。路基已基本成型，一标段路面试验段施工，二标全线路面工程施工；桥梁结构、桥面施工，西山隧道、牛角圩隧道、石仓隧道顺利贯通</t>
  </si>
  <si>
    <t>清露乡隐旅游度假区</t>
  </si>
  <si>
    <t>规划用地2000亩，建设用地500亩，总建筑面积43.7万平方米，主要建设双童山景区、风情商业街、双童度假小镇、马蹄泉环湖隐逸休闲区、清露乡隐文化园等</t>
  </si>
  <si>
    <t>双童小镇A、B区块土建完工；完成双童山酒店土建的40%</t>
  </si>
  <si>
    <t>双童小镇A区块扫尾工程，双童小镇B区块、商业街、宴会厅完工；双童山酒店基础施工</t>
  </si>
  <si>
    <t>双童山酒店进展偏慢（项目土地合并、方案变更等事宜需进一步协调解决）</t>
  </si>
  <si>
    <t>瓦窑文旅项目</t>
  </si>
  <si>
    <t>总用地55亩（其中新建建筑建设用地面积约13亩，保留建筑建设用地面积约42亩），总建筑面积约33463平方米，主要建设集遗址公园、影视创作工坊、松阴市集、精品民宿度假酒店四大区块功能为一体的文旅综合体</t>
  </si>
  <si>
    <t>新建区块土建完工，主体装饰工程完成60%；保留建筑区块修建完工，装饰工程基本完工</t>
  </si>
  <si>
    <t>新建区块主体外墙施工；保留建筑区块完成30栋建筑主体。</t>
  </si>
  <si>
    <t>中医医院迁建工程</t>
  </si>
  <si>
    <t>总用地面积85亩，总建筑面积约70406.96平方米，规划床位500张（其中康复医疗床位200张），主要建设医疗综合楼、后勤楼、发热门诊、地下车库及配套工程等</t>
  </si>
  <si>
    <t>开展室内装饰装修及医疗专项施工，完成总工程量70%</t>
  </si>
  <si>
    <t>装饰装修及医疗专项施工、室外附属工程施工</t>
  </si>
  <si>
    <t>人民医院改扩建项目</t>
  </si>
  <si>
    <t>原预留用地上新建建筑面积51960平方米，改造面积10245平方米，扩建新增床位400张，主要建设急诊综合楼和住院楼等</t>
  </si>
  <si>
    <t>内外墙粉刷及装饰装修施工，医疗专项部分进场施工，约完成总工程量的65%</t>
  </si>
  <si>
    <t>古市医院医养中心项目</t>
  </si>
  <si>
    <t>总用地19亩，总建筑面积16903.32平方米，设置医养床位200床，新建一幢九层医养中心楼及配套工程</t>
  </si>
  <si>
    <t>主体结顶</t>
  </si>
  <si>
    <t>主体结顶。内外墙粉刷、电梯安装及装饰装修施工</t>
  </si>
  <si>
    <t>育英小学</t>
  </si>
  <si>
    <t>彭  敏</t>
  </si>
  <si>
    <t>总用地74.12亩，建筑面积41379平方米。新建48个班，在校生2160人，主要建设教学楼、综合楼及配套设施等</t>
  </si>
  <si>
    <t>8月竣工投用</t>
  </si>
  <si>
    <t>职业中等专业学校产教融合中心大楼</t>
  </si>
  <si>
    <t>总用地11.18亩，总建筑面积24292平方米，主要建设产教融合中心大楼及附属设施</t>
  </si>
  <si>
    <t>完成主体结顶及内外装饰</t>
  </si>
  <si>
    <t>预验收中</t>
  </si>
  <si>
    <t>智慧交通产业园（配套用房）</t>
  </si>
  <si>
    <t>王 钦</t>
  </si>
  <si>
    <t>占地约198亩，总建筑面积139527.77平方米，基中原有厂房改造建筑1-7号厂房共7幢面积50151.77平方米，新建地上建筑面积82843平方米，地下建筑面积6533平方米，厂区绿化面积27063.68平方米，道路、广场及停车位40595.52平方米，停车位188个</t>
  </si>
  <si>
    <t>完成产业园配套用房8、9、10号楼建设</t>
  </si>
  <si>
    <t>已完成产业园配套用房8、9、10号楼建设，已预验收</t>
  </si>
  <si>
    <t>2023年1-12月县重点预备项目进度表</t>
  </si>
  <si>
    <t>项目名称</t>
  </si>
  <si>
    <t>项目总指挥</t>
  </si>
  <si>
    <t>进度评价</t>
  </si>
  <si>
    <t>全年计划完成形象</t>
  </si>
  <si>
    <t>1-12月实际完成进度</t>
  </si>
  <si>
    <t>望松城乡共富示范区</t>
  </si>
  <si>
    <t>阙晓明</t>
  </si>
  <si>
    <t>总用地272.87亩，主要建设农贸物流中心、小微企业园改造、美食体验城、长虹西路延伸段基础设施提升、万寿山路及沿线基础设施提升，以及附属道路、给排水、电力通信基础设施建设等</t>
  </si>
  <si>
    <t>完后前期工作，力争开工</t>
  </si>
  <si>
    <t>分为松阳县望松农贸物流中心项目、浙江松阳经济开发区王村区块基础设施改造项目两个子项目，均完成可研审批，松阳县望松农贸物流中心项目完成土地平整和围墙建设；浙江松阳经济开发区王村区块基础设施改造项目专项债申报通过发改委审批</t>
  </si>
  <si>
    <t>城市文化客厅</t>
  </si>
  <si>
    <t>总用地40.47亩，总建筑面积46000平方米，建设城市文化客厅</t>
  </si>
  <si>
    <t>完成前期工作，力争开工</t>
  </si>
  <si>
    <t>开展初步设计及施工图编制，属地乡镇街道同步推进征地工作</t>
  </si>
  <si>
    <t>中国生态有机茶谷</t>
  </si>
  <si>
    <t>培育有机茶基地10个，建设有机茶展陈体验中心及农业社会化服务示范站点各1个，提升茶园基础设施，建设道路28公里，新建及提升茶青交易市场5个；对有机茶谷沿线村开展环境整治，完善村庄外立面、道路、亮化、三大革命等基础设施，修缮部分老屋；对茶谷路沿线进行景观提升，建设观景平台8个，生态停车场5个，设置旅游标识标牌及标志物；打造内孟、造纸工坊、谢村水库三大旅游综合体，配套建设相关旅游基础设施</t>
  </si>
  <si>
    <t>完成前期工作，力争开工建设</t>
  </si>
  <si>
    <t>生态有机茶谷基础设施一期项目：完成4.5千米道路硬化，李山头村内基础设施工程，茶山蓄水池完成80%；生态有机茶谷基础设施二期项目：完成施工图设计，正在上报发改局审批中，预算报告编制中；有机茶谷环境监测站项目：完成备案，建设用地指标上报审批中，施工图设计编制中</t>
  </si>
  <si>
    <t>637国道松阳裕溪至雅溪口段改建工程</t>
  </si>
  <si>
    <t>全长19.5公里，按四车道一级公路设计，设计速度80公里/小时，路基标准宽度分别采用24.5米和22米两种。项目起点位于即50省道松阳段一期工程终点，终点位于与莲都区交界的牛塘岭隧道</t>
  </si>
  <si>
    <t>完成可研及初设审查，项建书批复，社会稳评、地灾、压覆矿备案，占用一般湿地批复，规划选址与用地预审论证报告备案，组件上报省自然资源厅</t>
  </si>
  <si>
    <t>浙西南公铁物流中心（一期）</t>
  </si>
  <si>
    <t>用地面积236亩，建设内容包括道路配套基础设施等</t>
  </si>
  <si>
    <t>完成施工图图审、初步设计批复，社会风险评估、压覆矿备案，取得仙坑源河道改造实施方案、占用林地、水土保持、用地批复，土地勘测定界，施工、监理招标</t>
  </si>
  <si>
    <t>2023年1-12月县重大前期项目进度表</t>
  </si>
  <si>
    <t>计划建设起止年限</t>
  </si>
  <si>
    <t>建设规模及主要建设内容</t>
  </si>
  <si>
    <t>2023年前期工作目标</t>
  </si>
  <si>
    <t>1-12月项目实施进度情况</t>
  </si>
  <si>
    <t>235国道松阳武松交界至西屏段改建工程</t>
  </si>
  <si>
    <t>2024-2027</t>
  </si>
  <si>
    <t>路线全长约8.3千米，一级公路，路基宽24.5米</t>
  </si>
  <si>
    <t>完成可研批复</t>
  </si>
  <si>
    <t>完成全过程工程咨询招标，设计咨询委托，可研送审稿编制及内部审查，开展可研咨询、初审</t>
  </si>
  <si>
    <t>S209奉化至庆元公路松阳板桥至靖居口段工程</t>
  </si>
  <si>
    <t>2025-2028</t>
  </si>
  <si>
    <t>路线全长15.722千米，双向二车道二级公路，路基宽10米</t>
  </si>
  <si>
    <t>完成可研审查</t>
  </si>
  <si>
    <t>完成全过程工程咨询招标，可研初稿编制</t>
  </si>
  <si>
    <t>卯山文化园</t>
  </si>
  <si>
    <t>总用地面积72亩。建设以叶氏祖庙、寿圣观、通天宫、明善书院等具有公共属性的公益文化项目</t>
  </si>
  <si>
    <t>完成方案审查和用地审批</t>
  </si>
  <si>
    <t>完成规划方案设计成果</t>
  </si>
  <si>
    <t>江南灌区续建配套与节水改造项目</t>
  </si>
  <si>
    <t>2024-2025</t>
  </si>
  <si>
    <t>实施中型灌区续建配套与节水改造。主要建设内容包括渠首改造4处，干渠改造15.81千米，新改建渠系建筑物50处，灌区信息化改造、自动化闸站及物联感知系统建设等</t>
  </si>
  <si>
    <t>完成项目实施方案编制</t>
  </si>
  <si>
    <t>玉岩镇济上水库</t>
  </si>
  <si>
    <t>小型水库，水库坝址上游集雨面积8.48平方公里，总库容335万立方米，兴利库容300万立方米</t>
  </si>
  <si>
    <t>完成项目建议书编制</t>
  </si>
  <si>
    <t>新处水库工程</t>
  </si>
  <si>
    <t>2027-2031</t>
  </si>
  <si>
    <t>中型水库，坝址上游集雨面积47.95平方公里，总库容3160万立方米，防洪库容1036万立方米，兴利库容2736万立方米，多年平均年供水量2327万立方米。配套电站2处，总装机4500千瓦</t>
  </si>
  <si>
    <t>安民乡革命老区共富项目</t>
  </si>
  <si>
    <t>安民乡</t>
  </si>
  <si>
    <t>2024-2026</t>
  </si>
  <si>
    <t>安岱后红色村庄改造提升，新建1幢红色教育培训中心。李坑景区村庄提升，建设康养中心1个，对箬寮景区、李坑民宿提升改造并丰富旅游业态。产业发展提升，扶持中草药种植、石斑鱼等特色产业。对乡域路网、主要节点进行提升改造</t>
  </si>
  <si>
    <t>完成可研报告审查</t>
  </si>
  <si>
    <t>完成可研报告审查和批复及资金平衡方案编制</t>
  </si>
  <si>
    <t>茶香小镇茶产业综合体二期开发项目</t>
  </si>
  <si>
    <t>茶香小镇茶产业综合体内汇源路、配套设施和公共服务中心建设，总用地3.9万平方米。新建道路33000平方米，建筑面积8950平方米</t>
  </si>
  <si>
    <t>完成可研批复和资金平衡方案编制</t>
  </si>
  <si>
    <t>开发区数字园区改造</t>
  </si>
  <si>
    <t>赤寿区块光伏地块回收改造和基础设施建设（用地1166亩），打造数字示范园；智慧园区和工业互联网平台建设</t>
  </si>
  <si>
    <t>未来农田建设</t>
  </si>
  <si>
    <t>2023-2027</t>
  </si>
  <si>
    <t>松古平原农田内基础设施改造，主要为管网铺设，土地平整等</t>
  </si>
  <si>
    <t>完成项建可研批复</t>
  </si>
  <si>
    <t>浙西南粮食应急保障中心</t>
  </si>
  <si>
    <t>发改局</t>
  </si>
  <si>
    <t>占地面积120亩。建设规模30万吨粮食仓库及250吨/日大米加工生产线两条</t>
  </si>
  <si>
    <t>完成项目建议书编制（该项目已由省粮食局党组会研究通过，项目业主为省储备粮总公司，目前已签署招商协议，占地面积130亩，建设规模20万吨粮食储备仓库，争取2024年开工建设）</t>
  </si>
  <si>
    <t>屏安东路（西段）道路二期工程</t>
  </si>
  <si>
    <t>道路全长约1.16公里，东起环城西路延伸段，西至万通大道，宽32米—38米</t>
  </si>
  <si>
    <t>完成初步设计审批</t>
  </si>
  <si>
    <t>完成可研报告批复，初步方案设计中</t>
  </si>
  <si>
    <t>兴阳路北段道路工程</t>
  </si>
  <si>
    <t>道路全长约650米，南起南环路，北至屏安东路（西段）二期，宽32米</t>
  </si>
  <si>
    <t>完成可研审批</t>
  </si>
  <si>
    <t>独山风景区配套项目</t>
  </si>
  <si>
    <t>2024-2028</t>
  </si>
  <si>
    <t>总用地面积约25万平方米，建设用地面积10万平方米</t>
  </si>
  <si>
    <t>完成项目建议书审批</t>
  </si>
  <si>
    <t>松古平原污水处理一体化项目</t>
  </si>
  <si>
    <t>新建管道、提升泵站等设施，其中管网长度约450公里，对纳管村庄进行雨污分流改造，减轻城市污水处理厂雨天运行压力</t>
  </si>
  <si>
    <t>开工年度计划</t>
  </si>
  <si>
    <t>续建年度计划</t>
  </si>
  <si>
    <t>新开工计划投资</t>
  </si>
  <si>
    <t>新开工实际投资</t>
  </si>
  <si>
    <t>续建计划投资</t>
  </si>
  <si>
    <t>续建实际投资</t>
  </si>
  <si>
    <t>计划投资</t>
  </si>
  <si>
    <t>实际投资</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</si>
</sst>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quot;$&quot;#,##0_);[Red]\(&quot;$&quot;#,##0\)"/>
    <numFmt numFmtId="178" formatCode="yy\.mm\.dd"/>
    <numFmt numFmtId="179" formatCode="_(&quot;$&quot;* #,##0.00_);_(&quot;$&quot;* \(#,##0.00\);_(&quot;$&quot;* &quot;-&quot;??_);_(@_)"/>
    <numFmt numFmtId="180" formatCode="&quot;$&quot;#,##0.00_);[Red]\(&quot;$&quot;#,##0.00\)"/>
    <numFmt numFmtId="181" formatCode="_ \¥* #,##0.00_ ;_ \¥* \-#,##0.00_ ;_ \¥* &quot;-&quot;??_ ;_ @_ "/>
    <numFmt numFmtId="182" formatCode="_-* #,##0&quot;$&quot;_-;\-* #,##0&quot;$&quot;_-;_-* &quot;-&quot;&quot;$&quot;_-;_-@_-"/>
    <numFmt numFmtId="183" formatCode="&quot;$&quot;\ #,##0.00_-;[Red]&quot;$&quot;\ #,##0.00\-"/>
    <numFmt numFmtId="184" formatCode="_-&quot;$&quot;\ * #,##0.00_-;_-&quot;$&quot;\ * #,##0.00\-;_-&quot;$&quot;\ * &quot;-&quot;??_-;_-@_-"/>
    <numFmt numFmtId="185" formatCode="_-* #,##0_$_-;\-* #,##0_$_-;_-* &quot;-&quot;_$_-;_-@_-"/>
    <numFmt numFmtId="186" formatCode="&quot;?\t#,##0_);[Red]\(&quot;&quot;?&quot;\t#,##0\)"/>
    <numFmt numFmtId="187" formatCode="\$#,##0;\(\$#,##0\)"/>
    <numFmt numFmtId="188" formatCode="&quot;綅&quot;\t#,##0_);[Red]\(&quot;綅&quot;\t#,##0\)"/>
    <numFmt numFmtId="189" formatCode="#,##0;[Red]\(#,##0\)"/>
    <numFmt numFmtId="190" formatCode="#,##0;\-#,##0;&quot;-&quot;"/>
    <numFmt numFmtId="191" formatCode="_-* #,##0.00_$_-;\-* #,##0.00_$_-;_-* &quot;-&quot;??_$_-;_-@_-"/>
    <numFmt numFmtId="192" formatCode="#\ ??/??"/>
    <numFmt numFmtId="193" formatCode="0.00_)"/>
    <numFmt numFmtId="194" formatCode="0.0"/>
    <numFmt numFmtId="195" formatCode="\$#,##0.00;\(\$#,##0.00\)"/>
    <numFmt numFmtId="196" formatCode="_(&quot;$&quot;* #,##0_);_(&quot;$&quot;* \(#,##0\);_(&quot;$&quot;* &quot;-&quot;_);_(@_)"/>
    <numFmt numFmtId="197" formatCode="#,##0.0_);\(#,##0.0\)"/>
    <numFmt numFmtId="198" formatCode="_-* #,##0.00_-;\-* #,##0.00_-;_-* &quot;-&quot;??_-;_-@_-"/>
    <numFmt numFmtId="199" formatCode="_-&quot;$&quot;\ * #,##0_-;_-&quot;$&quot;\ * #,##0\-;_-&quot;$&quot;\ * &quot;-&quot;_-;_-@_-"/>
    <numFmt numFmtId="200" formatCode="_-* #,##0.00\ _k_r_-;\-* #,##0.00\ _k_r_-;_-* &quot;-&quot;??\ _k_r_-;_-@_-"/>
    <numFmt numFmtId="201" formatCode="_-* #,##0.00&quot;$&quot;_-;\-* #,##0.00&quot;$&quot;_-;_-* &quot;-&quot;??&quot;$&quot;_-;_-@_-"/>
    <numFmt numFmtId="202" formatCode="#,##0;\(#,##0\)"/>
    <numFmt numFmtId="203" formatCode="_-* #,##0\ _k_r_-;\-* #,##0\ _k_r_-;_-* &quot;-&quot;\ _k_r_-;_-@_-"/>
    <numFmt numFmtId="204" formatCode="_-&quot;$&quot;* #,##0.00_-;\-&quot;$&quot;* #,##0.00_-;_-&quot;$&quot;* &quot;-&quot;??_-;_-@_-"/>
    <numFmt numFmtId="205" formatCode="&quot;$&quot;#,##0_);\(&quot;$&quot;#,##0\)"/>
    <numFmt numFmtId="206" formatCode="0.0_ "/>
    <numFmt numFmtId="207" formatCode="0_);[Red]\(0\)"/>
    <numFmt numFmtId="208" formatCode="0_ "/>
    <numFmt numFmtId="209" formatCode="0;[Red]0"/>
    <numFmt numFmtId="210" formatCode="0.00_ "/>
    <numFmt numFmtId="211" formatCode="0.0_);[Red]\(0.0\)"/>
    <numFmt numFmtId="212" formatCode="0.00_);[Red]\(0.00\)"/>
  </numFmts>
  <fonts count="117">
    <font>
      <sz val="12"/>
      <name val="宋体"/>
      <family val="0"/>
    </font>
    <font>
      <sz val="11"/>
      <name val="宋体"/>
      <family val="0"/>
    </font>
    <font>
      <sz val="10"/>
      <name val="宋体"/>
      <family val="0"/>
    </font>
    <font>
      <sz val="16"/>
      <name val="黑体"/>
      <family val="3"/>
    </font>
    <font>
      <b/>
      <sz val="10"/>
      <name val="永中宋体"/>
      <family val="0"/>
    </font>
    <font>
      <sz val="8"/>
      <name val="宋体"/>
      <family val="0"/>
    </font>
    <font>
      <sz val="10"/>
      <name val="永中宋体"/>
      <family val="0"/>
    </font>
    <font>
      <b/>
      <i/>
      <sz val="10"/>
      <name val="宋体"/>
      <family val="0"/>
    </font>
    <font>
      <b/>
      <sz val="10"/>
      <name val="宋体"/>
      <family val="0"/>
    </font>
    <font>
      <sz val="10"/>
      <name val="Times New Roman"/>
      <family val="1"/>
    </font>
    <font>
      <b/>
      <sz val="12"/>
      <name val="宋体"/>
      <family val="0"/>
    </font>
    <font>
      <b/>
      <sz val="16"/>
      <name val="宋体"/>
      <family val="0"/>
    </font>
    <font>
      <sz val="11"/>
      <color indexed="8"/>
      <name val="宋体"/>
      <family val="0"/>
    </font>
    <font>
      <sz val="11"/>
      <color indexed="20"/>
      <name val="宋体"/>
      <family val="0"/>
    </font>
    <font>
      <sz val="12"/>
      <color indexed="8"/>
      <name val="楷体_GB2312"/>
      <family val="3"/>
    </font>
    <font>
      <sz val="12"/>
      <color indexed="17"/>
      <name val="宋体"/>
      <family val="0"/>
    </font>
    <font>
      <sz val="11"/>
      <color indexed="62"/>
      <name val="宋体"/>
      <family val="0"/>
    </font>
    <font>
      <sz val="8"/>
      <name val="Times New Roman"/>
      <family val="1"/>
    </font>
    <font>
      <sz val="12"/>
      <color indexed="8"/>
      <name val="宋体"/>
      <family val="0"/>
    </font>
    <font>
      <b/>
      <sz val="11"/>
      <color indexed="52"/>
      <name val="宋体"/>
      <family val="0"/>
    </font>
    <font>
      <sz val="11"/>
      <color indexed="17"/>
      <name val="宋体"/>
      <family val="0"/>
    </font>
    <font>
      <sz val="11"/>
      <color indexed="16"/>
      <name val="宋体"/>
      <family val="0"/>
    </font>
    <font>
      <b/>
      <sz val="14"/>
      <name val="楷体"/>
      <family val="3"/>
    </font>
    <font>
      <sz val="10.5"/>
      <color indexed="17"/>
      <name val="宋体"/>
      <family val="0"/>
    </font>
    <font>
      <sz val="10"/>
      <color indexed="8"/>
      <name val="Arial"/>
      <family val="2"/>
    </font>
    <font>
      <sz val="11"/>
      <color indexed="9"/>
      <name val="宋体"/>
      <family val="0"/>
    </font>
    <font>
      <u val="single"/>
      <sz val="11"/>
      <color indexed="12"/>
      <name val="宋体"/>
      <family val="0"/>
    </font>
    <font>
      <sz val="10"/>
      <name val="Arial"/>
      <family val="2"/>
    </font>
    <font>
      <sz val="12"/>
      <color indexed="9"/>
      <name val="宋体"/>
      <family val="0"/>
    </font>
    <font>
      <u val="single"/>
      <sz val="11"/>
      <color indexed="20"/>
      <name val="宋体"/>
      <family val="0"/>
    </font>
    <font>
      <sz val="12"/>
      <name val="Times New Roman"/>
      <family val="1"/>
    </font>
    <font>
      <sz val="12"/>
      <color indexed="20"/>
      <name val="楷体_GB2312"/>
      <family val="3"/>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0.5"/>
      <color indexed="20"/>
      <name val="宋体"/>
      <family val="0"/>
    </font>
    <font>
      <b/>
      <sz val="11"/>
      <color indexed="56"/>
      <name val="宋体"/>
      <family val="0"/>
    </font>
    <font>
      <sz val="11"/>
      <color indexed="19"/>
      <name val="宋体"/>
      <family val="0"/>
    </font>
    <font>
      <sz val="12"/>
      <color indexed="20"/>
      <name val="宋体"/>
      <family val="0"/>
    </font>
    <font>
      <sz val="10"/>
      <name val="Helv"/>
      <family val="2"/>
    </font>
    <font>
      <sz val="11"/>
      <color indexed="60"/>
      <name val="宋体"/>
      <family val="0"/>
    </font>
    <font>
      <sz val="12"/>
      <color indexed="17"/>
      <name val="楷体_GB2312"/>
      <family val="3"/>
    </font>
    <font>
      <b/>
      <sz val="10"/>
      <name val="Tms Rmn"/>
      <family val="2"/>
    </font>
    <font>
      <sz val="7"/>
      <color indexed="10"/>
      <name val="Helv"/>
      <family val="2"/>
    </font>
    <font>
      <b/>
      <sz val="12"/>
      <name val="Arial"/>
      <family val="2"/>
    </font>
    <font>
      <sz val="7"/>
      <name val="Small Fonts"/>
      <family val="2"/>
    </font>
    <font>
      <sz val="10"/>
      <name val="Geneva"/>
      <family val="2"/>
    </font>
    <font>
      <sz val="10"/>
      <color indexed="20"/>
      <name val="宋体"/>
      <family val="0"/>
    </font>
    <font>
      <b/>
      <sz val="9"/>
      <name val="Arial"/>
      <family val="2"/>
    </font>
    <font>
      <b/>
      <sz val="18"/>
      <name val="Arial"/>
      <family val="2"/>
    </font>
    <font>
      <sz val="12"/>
      <name val="Arial"/>
      <family val="2"/>
    </font>
    <font>
      <sz val="8"/>
      <name val="Arial"/>
      <family val="2"/>
    </font>
    <font>
      <sz val="10"/>
      <name val="Courier"/>
      <family val="2"/>
    </font>
    <font>
      <sz val="10"/>
      <name val="MS Sans Serif"/>
      <family val="2"/>
    </font>
    <font>
      <b/>
      <sz val="12"/>
      <color indexed="8"/>
      <name val="宋体"/>
      <family val="0"/>
    </font>
    <font>
      <sz val="12"/>
      <color indexed="9"/>
      <name val="楷体_GB2312"/>
      <family val="3"/>
    </font>
    <font>
      <sz val="10"/>
      <name val="楷体"/>
      <family val="3"/>
    </font>
    <font>
      <sz val="10"/>
      <color indexed="17"/>
      <name val="宋体"/>
      <family val="0"/>
    </font>
    <font>
      <b/>
      <sz val="11"/>
      <color indexed="54"/>
      <name val="宋体"/>
      <family val="0"/>
    </font>
    <font>
      <sz val="12"/>
      <name val="Helv"/>
      <family val="2"/>
    </font>
    <font>
      <b/>
      <sz val="13"/>
      <color indexed="56"/>
      <name val="宋体"/>
      <family val="0"/>
    </font>
    <font>
      <sz val="11"/>
      <color indexed="52"/>
      <name val="宋体"/>
      <family val="0"/>
    </font>
    <font>
      <b/>
      <sz val="15"/>
      <color indexed="54"/>
      <name val="宋体"/>
      <family val="0"/>
    </font>
    <font>
      <sz val="10"/>
      <color indexed="20"/>
      <name val="Arial"/>
      <family val="2"/>
    </font>
    <font>
      <sz val="18"/>
      <color indexed="54"/>
      <name val="宋体"/>
      <family val="0"/>
    </font>
    <font>
      <u val="single"/>
      <sz val="12"/>
      <color indexed="20"/>
      <name val="宋体"/>
      <family val="0"/>
    </font>
    <font>
      <u val="single"/>
      <sz val="12"/>
      <color indexed="12"/>
      <name val="宋体"/>
      <family val="0"/>
    </font>
    <font>
      <b/>
      <i/>
      <sz val="16"/>
      <name val="Helv"/>
      <family val="2"/>
    </font>
    <font>
      <u val="single"/>
      <sz val="7.5"/>
      <color indexed="12"/>
      <name val="Arial"/>
      <family val="2"/>
    </font>
    <font>
      <sz val="12"/>
      <color indexed="8"/>
      <name val="永中宋体"/>
      <family val="0"/>
    </font>
    <font>
      <sz val="12"/>
      <name val="新細明體"/>
      <family val="1"/>
    </font>
    <font>
      <sz val="10"/>
      <color indexed="8"/>
      <name val="MS Sans Serif"/>
      <family val="2"/>
    </font>
    <font>
      <b/>
      <sz val="13"/>
      <color indexed="54"/>
      <name val="宋体"/>
      <family val="0"/>
    </font>
    <font>
      <sz val="12"/>
      <color indexed="9"/>
      <name val="Helv"/>
      <family val="2"/>
    </font>
    <font>
      <b/>
      <sz val="10"/>
      <name val="MS Sans Serif"/>
      <family val="2"/>
    </font>
    <font>
      <sz val="12"/>
      <color indexed="16"/>
      <name val="宋体"/>
      <family val="0"/>
    </font>
    <font>
      <sz val="10"/>
      <color indexed="17"/>
      <name val="Arial"/>
      <family val="2"/>
    </font>
    <font>
      <sz val="12"/>
      <name val="바탕체"/>
      <family val="3"/>
    </font>
    <font>
      <sz val="12"/>
      <name val="Courier"/>
      <family val="2"/>
    </font>
    <font>
      <b/>
      <sz val="15"/>
      <color indexed="56"/>
      <name val="宋体"/>
      <family val="0"/>
    </font>
    <font>
      <u val="single"/>
      <sz val="7.5"/>
      <color indexed="36"/>
      <name val="Arial"/>
      <family val="2"/>
    </font>
    <font>
      <sz val="7"/>
      <name val="Helv"/>
      <family val="2"/>
    </font>
    <font>
      <sz val="12"/>
      <name val="官帕眉"/>
      <family val="0"/>
    </font>
    <font>
      <b/>
      <sz val="18"/>
      <color indexed="56"/>
      <name val="宋体"/>
      <family val="0"/>
    </font>
    <font>
      <b/>
      <sz val="16"/>
      <name val="黑体"/>
      <family val="3"/>
    </font>
    <font>
      <b/>
      <sz val="16"/>
      <name val="Times New Roman"/>
      <family val="1"/>
    </font>
    <font>
      <sz val="9"/>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b/>
      <sz val="8"/>
      <name val="宋体"/>
      <family val="2"/>
    </font>
  </fonts>
  <fills count="65">
    <fill>
      <patternFill/>
    </fill>
    <fill>
      <patternFill patternType="gray125"/>
    </fill>
    <fill>
      <patternFill patternType="solid">
        <fgColor indexed="45"/>
        <bgColor indexed="64"/>
      </patternFill>
    </fill>
    <fill>
      <patternFill patternType="solid">
        <fgColor indexed="31"/>
        <bgColor indexed="64"/>
      </patternFill>
    </fill>
    <fill>
      <patternFill patternType="solid">
        <fgColor indexed="27"/>
        <bgColor indexed="64"/>
      </patternFill>
    </fill>
    <fill>
      <patternFill patternType="solid">
        <fgColor theme="6" tint="0.7999500036239624"/>
        <bgColor indexed="64"/>
      </patternFill>
    </fill>
    <fill>
      <patternFill patternType="solid">
        <fgColor rgb="FFFFCC99"/>
        <bgColor indexed="64"/>
      </patternFill>
    </fill>
    <fill>
      <patternFill patternType="solid">
        <fgColor indexed="22"/>
        <bgColor indexed="64"/>
      </patternFill>
    </fill>
    <fill>
      <patternFill patternType="solid">
        <fgColor theme="6" tint="0.5999900102615356"/>
        <bgColor indexed="64"/>
      </patternFill>
    </fill>
    <fill>
      <patternFill patternType="solid">
        <fgColor rgb="FFFFC7CE"/>
        <bgColor indexed="64"/>
      </patternFill>
    </fill>
    <fill>
      <patternFill patternType="solid">
        <fgColor indexed="26"/>
        <bgColor indexed="64"/>
      </patternFill>
    </fill>
    <fill>
      <patternFill patternType="solid">
        <fgColor theme="6" tint="0.3999499976634979"/>
        <bgColor indexed="64"/>
      </patternFill>
    </fill>
    <fill>
      <patternFill patternType="solid">
        <fgColor indexed="42"/>
        <bgColor indexed="64"/>
      </patternFill>
    </fill>
    <fill>
      <patternFill patternType="solid">
        <fgColor indexed="55"/>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indexed="47"/>
        <bgColor indexed="64"/>
      </patternFill>
    </fill>
    <fill>
      <patternFill patternType="solid">
        <fgColor indexed="46"/>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indexed="43"/>
        <bgColor indexed="64"/>
      </patternFill>
    </fill>
    <fill>
      <patternFill patternType="solid">
        <fgColor theme="9" tint="0.3999499976634979"/>
        <bgColor indexed="64"/>
      </patternFill>
    </fill>
    <fill>
      <patternFill patternType="solid">
        <fgColor indexed="49"/>
        <bgColor indexed="64"/>
      </patternFill>
    </fill>
    <fill>
      <patternFill patternType="solid">
        <fgColor indexed="52"/>
        <bgColor indexed="64"/>
      </patternFill>
    </fill>
    <fill>
      <patternFill patternType="gray0625"/>
    </fill>
    <fill>
      <patternFill patternType="solid">
        <fgColor indexed="36"/>
        <bgColor indexed="64"/>
      </patternFill>
    </fill>
    <fill>
      <patternFill patternType="solid">
        <fgColor indexed="11"/>
        <bgColor indexed="64"/>
      </patternFill>
    </fill>
    <fill>
      <patternFill patternType="lightUp">
        <fgColor indexed="9"/>
        <bgColor indexed="29"/>
      </patternFill>
    </fill>
    <fill>
      <patternFill patternType="solid">
        <fgColor indexed="30"/>
        <bgColor indexed="64"/>
      </patternFill>
    </fill>
    <fill>
      <patternFill patternType="lightUp">
        <fgColor indexed="9"/>
        <bgColor indexed="22"/>
      </patternFill>
    </fill>
    <fill>
      <patternFill patternType="solid">
        <fgColor indexed="29"/>
        <bgColor indexed="64"/>
      </patternFill>
    </fill>
    <fill>
      <patternFill patternType="solid">
        <fgColor indexed="53"/>
        <bgColor indexed="64"/>
      </patternFill>
    </fill>
    <fill>
      <patternFill patternType="solid">
        <fgColor indexed="25"/>
        <bgColor indexed="64"/>
      </patternFill>
    </fill>
    <fill>
      <patternFill patternType="solid">
        <fgColor indexed="10"/>
        <bgColor indexed="64"/>
      </patternFill>
    </fill>
    <fill>
      <patternFill patternType="solid">
        <fgColor indexed="62"/>
        <bgColor indexed="64"/>
      </patternFill>
    </fill>
    <fill>
      <patternFill patternType="solid">
        <fgColor indexed="44"/>
        <bgColor indexed="64"/>
      </patternFill>
    </fill>
    <fill>
      <patternFill patternType="solid">
        <fgColor indexed="57"/>
        <bgColor indexed="64"/>
      </patternFill>
    </fill>
    <fill>
      <patternFill patternType="solid">
        <fgColor indexed="51"/>
        <bgColor indexed="64"/>
      </patternFill>
    </fill>
    <fill>
      <patternFill patternType="solid">
        <fgColor indexed="12"/>
        <bgColor indexed="64"/>
      </patternFill>
    </fill>
    <fill>
      <patternFill patternType="lightUp">
        <fgColor indexed="9"/>
        <bgColor indexed="55"/>
      </patternFill>
    </fill>
    <fill>
      <patternFill patternType="solid">
        <fgColor indexed="54"/>
        <bgColor indexed="64"/>
      </patternFill>
    </fill>
    <fill>
      <patternFill patternType="mediumGray">
        <fgColor indexed="22"/>
      </patternFill>
    </fill>
    <fill>
      <patternFill patternType="solid">
        <fgColor indexed="15"/>
        <bgColor indexed="64"/>
      </patternFill>
    </fill>
    <fill>
      <patternFill patternType="solid">
        <fgColor theme="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bottom style="thin"/>
    </border>
    <border>
      <left/>
      <right style="thin"/>
      <top/>
      <bottom style="thin"/>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medium">
        <color indexed="30"/>
      </bottom>
    </border>
    <border>
      <left style="thin">
        <color indexed="63"/>
      </left>
      <right style="thin">
        <color indexed="63"/>
      </right>
      <top style="thin">
        <color indexed="63"/>
      </top>
      <bottom style="thin">
        <color indexed="63"/>
      </bottom>
    </border>
    <border>
      <left style="thin"/>
      <right style="thin"/>
      <top/>
      <bottom/>
    </border>
    <border>
      <left/>
      <right/>
      <top style="medium"/>
      <bottom style="medium"/>
    </border>
    <border>
      <left/>
      <right/>
      <top style="thin"/>
      <bottom style="double"/>
    </border>
    <border>
      <left style="thin"/>
      <right style="thin"/>
      <top style="thin"/>
      <bottom style="thin"/>
    </border>
    <border>
      <left style="thin">
        <color indexed="22"/>
      </left>
      <right style="thin">
        <color indexed="22"/>
      </right>
      <top style="thin">
        <color indexed="22"/>
      </top>
      <bottom style="thin">
        <color indexed="22"/>
      </bottom>
    </border>
    <border>
      <left/>
      <right/>
      <top/>
      <bottom style="thick">
        <color indexed="22"/>
      </bottom>
    </border>
    <border>
      <left/>
      <right/>
      <top style="thin">
        <color indexed="49"/>
      </top>
      <bottom style="double">
        <color indexed="49"/>
      </bottom>
    </border>
    <border>
      <left/>
      <right/>
      <top/>
      <bottom style="double">
        <color indexed="52"/>
      </bottom>
    </border>
    <border>
      <left/>
      <right/>
      <top/>
      <bottom style="thick">
        <color indexed="49"/>
      </bottom>
    </border>
    <border>
      <left/>
      <right/>
      <top/>
      <bottom style="thick">
        <color indexed="44"/>
      </bottom>
    </border>
    <border>
      <left/>
      <right/>
      <top/>
      <bottom style="medium"/>
    </border>
    <border>
      <left style="double">
        <color indexed="63"/>
      </left>
      <right style="double">
        <color indexed="63"/>
      </right>
      <top style="double">
        <color indexed="63"/>
      </top>
      <bottom style="double">
        <color indexed="63"/>
      </bottom>
    </border>
    <border>
      <left/>
      <right/>
      <top style="thin"/>
      <bottom style="thin"/>
    </border>
    <border>
      <left/>
      <right/>
      <top/>
      <bottom style="thick">
        <color indexed="62"/>
      </bottom>
    </border>
    <border>
      <left/>
      <right/>
      <top style="thin"/>
      <bottom/>
    </border>
    <border>
      <left/>
      <right/>
      <top/>
      <bottom style="medium">
        <color indexed="44"/>
      </bottom>
    </border>
    <border>
      <left/>
      <right/>
      <top/>
      <bottom style="thin"/>
    </border>
    <border>
      <left style="thin">
        <color rgb="FF000000"/>
      </left>
      <right style="thin">
        <color rgb="FF000000"/>
      </right>
      <top style="thin">
        <color rgb="FF000000"/>
      </top>
      <bottom style="thin">
        <color rgb="FF000000"/>
      </bottom>
    </border>
    <border>
      <left style="thin"/>
      <right style="thin"/>
      <top style="thin"/>
      <bottom/>
    </border>
    <border>
      <left style="thin">
        <color rgb="FF000000"/>
      </left>
      <right style="thin">
        <color rgb="FF000000"/>
      </right>
      <top style="thin">
        <color rgb="FF000000"/>
      </top>
      <bottom/>
    </border>
    <border>
      <left style="thin"/>
      <right/>
      <top style="thin"/>
      <bottom style="thin"/>
    </border>
    <border>
      <left/>
      <right style="thin"/>
      <top style="thin"/>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border>
    <border>
      <left/>
      <right style="thin"/>
      <top style="thin"/>
      <bottom/>
    </border>
    <border>
      <left/>
      <right style="thin"/>
      <top/>
      <bottom/>
    </border>
  </borders>
  <cellStyleXfs count="5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95" fillId="0" borderId="0" applyFon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44" fontId="95" fillId="0" borderId="0" applyFont="0" applyFill="0" applyBorder="0" applyAlignment="0" applyProtection="0"/>
    <xf numFmtId="0" fontId="96" fillId="5" borderId="0" applyNumberFormat="0" applyBorder="0" applyAlignment="0" applyProtection="0"/>
    <xf numFmtId="0" fontId="97" fillId="6" borderId="1" applyNumberFormat="0" applyAlignment="0" applyProtection="0"/>
    <xf numFmtId="0" fontId="17" fillId="0" borderId="0">
      <alignment horizontal="center" wrapText="1"/>
      <protection locked="0"/>
    </xf>
    <xf numFmtId="0" fontId="18" fillId="7" borderId="0" applyNumberFormat="0" applyBorder="0" applyAlignment="0" applyProtection="0"/>
    <xf numFmtId="41" fontId="95" fillId="0" borderId="0" applyFont="0" applyFill="0" applyBorder="0" applyAlignment="0" applyProtection="0"/>
    <xf numFmtId="0" fontId="96" fillId="8" borderId="0" applyNumberFormat="0" applyBorder="0" applyAlignment="0" applyProtection="0"/>
    <xf numFmtId="0" fontId="19" fillId="7" borderId="2" applyNumberFormat="0" applyAlignment="0" applyProtection="0"/>
    <xf numFmtId="43" fontId="95" fillId="0" borderId="0" applyFont="0" applyFill="0" applyBorder="0" applyAlignment="0" applyProtection="0"/>
    <xf numFmtId="0" fontId="20" fillId="4" borderId="0" applyNumberFormat="0" applyBorder="0" applyAlignment="0" applyProtection="0"/>
    <xf numFmtId="0" fontId="98" fillId="9" borderId="0" applyNumberFormat="0" applyBorder="0" applyAlignment="0" applyProtection="0"/>
    <xf numFmtId="0" fontId="0" fillId="0" borderId="0">
      <alignment vertical="center"/>
      <protection/>
    </xf>
    <xf numFmtId="0" fontId="15" fillId="4" borderId="0" applyNumberFormat="0" applyBorder="0" applyAlignment="0" applyProtection="0"/>
    <xf numFmtId="0" fontId="22" fillId="0" borderId="3" applyNumberFormat="0" applyFill="0" applyProtection="0">
      <alignment horizontal="center"/>
    </xf>
    <xf numFmtId="0" fontId="23" fillId="4" borderId="0" applyNumberFormat="0" applyBorder="0" applyAlignment="0" applyProtection="0"/>
    <xf numFmtId="0" fontId="18" fillId="10" borderId="0" applyNumberFormat="0" applyBorder="0" applyAlignment="0" applyProtection="0"/>
    <xf numFmtId="0" fontId="24" fillId="0" borderId="0">
      <alignment vertical="top"/>
      <protection/>
    </xf>
    <xf numFmtId="0" fontId="99" fillId="11" borderId="0" applyNumberFormat="0" applyBorder="0" applyAlignment="0" applyProtection="0"/>
    <xf numFmtId="0" fontId="20" fillId="12" borderId="0" applyNumberFormat="0" applyBorder="0" applyAlignment="0" applyProtection="0"/>
    <xf numFmtId="0" fontId="100" fillId="0" borderId="0" applyNumberFormat="0" applyFill="0" applyBorder="0" applyAlignment="0" applyProtection="0"/>
    <xf numFmtId="178" fontId="27" fillId="0" borderId="4" applyFill="0" applyProtection="0">
      <alignment horizontal="right"/>
    </xf>
    <xf numFmtId="0" fontId="13" fillId="2" borderId="0" applyNumberFormat="0" applyBorder="0" applyAlignment="0" applyProtection="0"/>
    <xf numFmtId="0" fontId="28" fillId="13" borderId="0" applyNumberFormat="0" applyBorder="0" applyAlignment="0" applyProtection="0"/>
    <xf numFmtId="0" fontId="13" fillId="2" borderId="0" applyNumberFormat="0" applyBorder="0" applyAlignment="0" applyProtection="0"/>
    <xf numFmtId="9" fontId="95" fillId="0" borderId="0" applyFont="0" applyFill="0" applyBorder="0" applyAlignment="0" applyProtection="0"/>
    <xf numFmtId="0" fontId="101" fillId="0" borderId="0" applyNumberFormat="0" applyFill="0" applyBorder="0" applyAlignment="0" applyProtection="0"/>
    <xf numFmtId="0" fontId="30" fillId="0" borderId="0">
      <alignment/>
      <protection/>
    </xf>
    <xf numFmtId="0" fontId="95" fillId="14" borderId="5" applyNumberFormat="0" applyFont="0" applyAlignment="0" applyProtection="0"/>
    <xf numFmtId="0" fontId="0" fillId="0" borderId="0">
      <alignment/>
      <protection/>
    </xf>
    <xf numFmtId="0" fontId="99" fillId="15" borderId="0" applyNumberFormat="0" applyBorder="0" applyAlignment="0" applyProtection="0"/>
    <xf numFmtId="0" fontId="31" fillId="2" borderId="0" applyNumberFormat="0" applyBorder="0" applyAlignment="0" applyProtection="0"/>
    <xf numFmtId="0" fontId="102" fillId="0" borderId="0" applyNumberFormat="0" applyFill="0" applyBorder="0" applyAlignment="0" applyProtection="0"/>
    <xf numFmtId="0" fontId="31" fillId="2" borderId="0" applyNumberFormat="0" applyBorder="0" applyAlignment="0" applyProtection="0"/>
    <xf numFmtId="0" fontId="13" fillId="2" borderId="0" applyNumberFormat="0" applyBorder="0" applyAlignment="0" applyProtection="0"/>
    <xf numFmtId="0" fontId="103" fillId="0" borderId="0" applyNumberFormat="0" applyFill="0" applyBorder="0" applyAlignment="0" applyProtection="0"/>
    <xf numFmtId="0" fontId="20" fillId="12" borderId="0" applyNumberFormat="0" applyBorder="0" applyAlignment="0" applyProtection="0"/>
    <xf numFmtId="0" fontId="31" fillId="2" borderId="0" applyNumberFormat="0" applyBorder="0" applyAlignment="0" applyProtection="0"/>
    <xf numFmtId="0" fontId="104" fillId="0" borderId="0" applyNumberFormat="0" applyFill="0" applyBorder="0" applyAlignment="0" applyProtection="0"/>
    <xf numFmtId="0" fontId="13" fillId="2" borderId="0" applyNumberFormat="0" applyBorder="0" applyAlignment="0" applyProtection="0"/>
    <xf numFmtId="0" fontId="105" fillId="0" borderId="0" applyNumberFormat="0" applyFill="0" applyBorder="0" applyAlignment="0" applyProtection="0"/>
    <xf numFmtId="0" fontId="106" fillId="0" borderId="6" applyNumberFormat="0" applyFill="0" applyAlignment="0" applyProtection="0"/>
    <xf numFmtId="9" fontId="0" fillId="0" borderId="0" applyFont="0" applyFill="0" applyBorder="0" applyAlignment="0" applyProtection="0"/>
    <xf numFmtId="0" fontId="30" fillId="0" borderId="0">
      <alignment/>
      <protection/>
    </xf>
    <xf numFmtId="0" fontId="107" fillId="0" borderId="6" applyNumberFormat="0" applyFill="0" applyAlignment="0" applyProtection="0"/>
    <xf numFmtId="0" fontId="99" fillId="16" borderId="0" applyNumberFormat="0" applyBorder="0" applyAlignment="0" applyProtection="0"/>
    <xf numFmtId="0" fontId="102" fillId="0" borderId="7" applyNumberFormat="0" applyFill="0" applyAlignment="0" applyProtection="0"/>
    <xf numFmtId="0" fontId="99" fillId="17" borderId="0" applyNumberFormat="0" applyBorder="0" applyAlignment="0" applyProtection="0"/>
    <xf numFmtId="0" fontId="108" fillId="18" borderId="8" applyNumberFormat="0" applyAlignment="0" applyProtection="0"/>
    <xf numFmtId="0" fontId="16" fillId="19" borderId="2" applyNumberFormat="0" applyAlignment="0" applyProtection="0"/>
    <xf numFmtId="0" fontId="109" fillId="18" borderId="1" applyNumberFormat="0" applyAlignment="0" applyProtection="0"/>
    <xf numFmtId="0" fontId="14" fillId="20" borderId="0" applyNumberFormat="0" applyBorder="0" applyAlignment="0" applyProtection="0"/>
    <xf numFmtId="0" fontId="110" fillId="21" borderId="9" applyNumberFormat="0" applyAlignment="0" applyProtection="0"/>
    <xf numFmtId="0" fontId="24" fillId="0" borderId="0">
      <alignment vertical="top"/>
      <protection/>
    </xf>
    <xf numFmtId="0" fontId="20" fillId="12" borderId="0" applyNumberFormat="0" applyBorder="0" applyAlignment="0" applyProtection="0"/>
    <xf numFmtId="0" fontId="96" fillId="22" borderId="0" applyNumberFormat="0" applyBorder="0" applyAlignment="0" applyProtection="0"/>
    <xf numFmtId="176" fontId="0" fillId="0" borderId="0" applyFont="0" applyFill="0" applyBorder="0" applyAlignment="0" applyProtection="0"/>
    <xf numFmtId="0" fontId="20" fillId="12" borderId="0" applyNumberFormat="0" applyBorder="0" applyAlignment="0" applyProtection="0"/>
    <xf numFmtId="0" fontId="99" fillId="23" borderId="0" applyNumberFormat="0" applyBorder="0" applyAlignment="0" applyProtection="0"/>
    <xf numFmtId="0" fontId="111" fillId="0" borderId="10" applyNumberFormat="0" applyFill="0" applyAlignment="0" applyProtection="0"/>
    <xf numFmtId="0" fontId="13" fillId="2" borderId="0" applyNumberFormat="0" applyBorder="0" applyAlignment="0" applyProtection="0"/>
    <xf numFmtId="0" fontId="112" fillId="0" borderId="11" applyNumberFormat="0" applyFill="0" applyAlignment="0" applyProtection="0"/>
    <xf numFmtId="0" fontId="43" fillId="20" borderId="0" applyNumberFormat="0" applyBorder="0" applyAlignment="0" applyProtection="0"/>
    <xf numFmtId="0" fontId="113" fillId="24" borderId="0" applyNumberFormat="0" applyBorder="0" applyAlignment="0" applyProtection="0"/>
    <xf numFmtId="0" fontId="0" fillId="0" borderId="0">
      <alignment/>
      <protection/>
    </xf>
    <xf numFmtId="0" fontId="44" fillId="0" borderId="12" applyNumberFormat="0" applyFill="0" applyAlignment="0" applyProtection="0"/>
    <xf numFmtId="0" fontId="114" fillId="25" borderId="0" applyNumberFormat="0" applyBorder="0" applyAlignment="0" applyProtection="0"/>
    <xf numFmtId="0" fontId="96" fillId="26" borderId="0" applyNumberFormat="0" applyBorder="0" applyAlignment="0" applyProtection="0"/>
    <xf numFmtId="0" fontId="30" fillId="0" borderId="0">
      <alignment/>
      <protection/>
    </xf>
    <xf numFmtId="0" fontId="99" fillId="27" borderId="0" applyNumberFormat="0" applyBorder="0" applyAlignment="0" applyProtection="0"/>
    <xf numFmtId="0" fontId="96" fillId="28" borderId="0" applyNumberFormat="0" applyBorder="0" applyAlignment="0" applyProtection="0"/>
    <xf numFmtId="0" fontId="96" fillId="29" borderId="0" applyNumberFormat="0" applyBorder="0" applyAlignment="0" applyProtection="0"/>
    <xf numFmtId="0" fontId="38" fillId="7" borderId="13" applyNumberFormat="0" applyAlignment="0" applyProtection="0"/>
    <xf numFmtId="0" fontId="96" fillId="30" borderId="0" applyNumberFormat="0" applyBorder="0" applyAlignment="0" applyProtection="0"/>
    <xf numFmtId="0" fontId="46" fillId="2" borderId="0" applyNumberFormat="0" applyBorder="0" applyAlignment="0" applyProtection="0"/>
    <xf numFmtId="0" fontId="15" fillId="12" borderId="0" applyNumberFormat="0" applyBorder="0" applyAlignment="0" applyProtection="0"/>
    <xf numFmtId="0" fontId="96" fillId="31" borderId="0" applyNumberFormat="0" applyBorder="0" applyAlignment="0" applyProtection="0"/>
    <xf numFmtId="41" fontId="0" fillId="0" borderId="0" applyFont="0" applyFill="0" applyBorder="0" applyAlignment="0" applyProtection="0"/>
    <xf numFmtId="0" fontId="99" fillId="32" borderId="0" applyNumberFormat="0" applyBorder="0" applyAlignment="0" applyProtection="0"/>
    <xf numFmtId="0" fontId="99" fillId="33" borderId="0" applyNumberFormat="0" applyBorder="0" applyAlignment="0" applyProtection="0"/>
    <xf numFmtId="0" fontId="0" fillId="0" borderId="0" applyNumberFormat="0" applyFont="0" applyFill="0" applyBorder="0" applyAlignment="0" applyProtection="0"/>
    <xf numFmtId="0" fontId="27" fillId="0" borderId="0">
      <alignment/>
      <protection/>
    </xf>
    <xf numFmtId="0" fontId="96" fillId="34" borderId="0" applyNumberFormat="0" applyBorder="0" applyAlignment="0" applyProtection="0"/>
    <xf numFmtId="0" fontId="96" fillId="35" borderId="0" applyNumberFormat="0" applyBorder="0" applyAlignment="0" applyProtection="0"/>
    <xf numFmtId="0" fontId="99" fillId="36" borderId="0" applyNumberFormat="0" applyBorder="0" applyAlignment="0" applyProtection="0"/>
    <xf numFmtId="0" fontId="15" fillId="12" borderId="0" applyNumberFormat="0" applyBorder="0" applyAlignment="0" applyProtection="0"/>
    <xf numFmtId="0" fontId="96" fillId="37" borderId="0" applyNumberFormat="0" applyBorder="0" applyAlignment="0" applyProtection="0"/>
    <xf numFmtId="0" fontId="99" fillId="38" borderId="0" applyNumberFormat="0" applyBorder="0" applyAlignment="0" applyProtection="0"/>
    <xf numFmtId="0" fontId="43" fillId="20" borderId="0" applyNumberFormat="0" applyBorder="0" applyAlignment="0" applyProtection="0"/>
    <xf numFmtId="0" fontId="99" fillId="39" borderId="0" applyNumberFormat="0" applyBorder="0" applyAlignment="0" applyProtection="0"/>
    <xf numFmtId="0" fontId="96" fillId="40" borderId="0" applyNumberFormat="0" applyBorder="0" applyAlignment="0" applyProtection="0"/>
    <xf numFmtId="0" fontId="47" fillId="0" borderId="0">
      <alignment/>
      <protection/>
    </xf>
    <xf numFmtId="0" fontId="20" fillId="12" borderId="0" applyNumberFormat="0" applyBorder="0" applyAlignment="0" applyProtection="0"/>
    <xf numFmtId="0" fontId="48" fillId="41" borderId="0" applyNumberFormat="0" applyBorder="0" applyAlignment="0" applyProtection="0"/>
    <xf numFmtId="0" fontId="99" fillId="42" borderId="0" applyNumberFormat="0" applyBorder="0" applyAlignment="0" applyProtection="0"/>
    <xf numFmtId="0" fontId="49" fillId="12" borderId="0" applyNumberFormat="0" applyBorder="0" applyAlignment="0" applyProtection="0"/>
    <xf numFmtId="0" fontId="30" fillId="0" borderId="0">
      <alignment/>
      <protection/>
    </xf>
    <xf numFmtId="0" fontId="31" fillId="2" borderId="0" applyNumberFormat="0" applyBorder="0" applyAlignment="0" applyProtection="0"/>
    <xf numFmtId="0" fontId="13" fillId="2" borderId="0" applyNumberFormat="0" applyBorder="0" applyAlignment="0" applyProtection="0"/>
    <xf numFmtId="0" fontId="49" fillId="12" borderId="0" applyNumberFormat="0" applyBorder="0" applyAlignment="0" applyProtection="0"/>
    <xf numFmtId="0" fontId="20" fillId="12" borderId="0" applyNumberFormat="0" applyBorder="0" applyAlignment="0" applyProtection="0"/>
    <xf numFmtId="0" fontId="28" fillId="43" borderId="0" applyNumberFormat="0" applyBorder="0" applyAlignment="0" applyProtection="0"/>
    <xf numFmtId="0" fontId="0" fillId="0" borderId="0">
      <alignment/>
      <protection/>
    </xf>
    <xf numFmtId="0" fontId="25" fillId="44" borderId="0" applyNumberFormat="0" applyBorder="0" applyAlignment="0" applyProtection="0"/>
    <xf numFmtId="0" fontId="50" fillId="45" borderId="14">
      <alignment/>
      <protection locked="0"/>
    </xf>
    <xf numFmtId="0" fontId="49" fillId="12" borderId="0" applyNumberFormat="0" applyBorder="0" applyAlignment="0" applyProtection="0"/>
    <xf numFmtId="177" fontId="0" fillId="0" borderId="0" applyFont="0" applyFill="0" applyBorder="0" applyAlignment="0" applyProtection="0"/>
    <xf numFmtId="0" fontId="31" fillId="2" borderId="0" applyNumberFormat="0" applyBorder="0" applyAlignment="0" applyProtection="0"/>
    <xf numFmtId="182" fontId="0" fillId="0" borderId="0" applyFont="0" applyFill="0" applyBorder="0" applyAlignment="0" applyProtection="0"/>
    <xf numFmtId="0" fontId="13" fillId="2" borderId="0" applyNumberFormat="0" applyBorder="0" applyAlignment="0" applyProtection="0"/>
    <xf numFmtId="0" fontId="13" fillId="2" borderId="0" applyNumberFormat="0" applyBorder="0" applyAlignment="0" applyProtection="0"/>
    <xf numFmtId="0" fontId="20" fillId="12" borderId="0" applyNumberFormat="0" applyBorder="0" applyAlignment="0" applyProtection="0"/>
    <xf numFmtId="0" fontId="13" fillId="2" borderId="0" applyNumberFormat="0" applyBorder="0" applyAlignment="0" applyProtection="0"/>
    <xf numFmtId="180" fontId="0" fillId="0" borderId="0" applyFont="0" applyFill="0" applyBorder="0" applyAlignment="0" applyProtection="0"/>
    <xf numFmtId="3" fontId="51" fillId="0" borderId="0">
      <alignment/>
      <protection/>
    </xf>
    <xf numFmtId="176" fontId="0" fillId="0" borderId="0" applyFont="0" applyFill="0" applyBorder="0" applyAlignment="0" applyProtection="0"/>
    <xf numFmtId="0" fontId="13" fillId="20"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5" fillId="46" borderId="0" applyNumberFormat="0" applyBorder="0" applyAlignment="0" applyProtection="0"/>
    <xf numFmtId="0" fontId="20" fillId="12" borderId="0" applyNumberFormat="0" applyBorder="0" applyAlignment="0" applyProtection="0"/>
    <xf numFmtId="0" fontId="52" fillId="0" borderId="15" applyNumberFormat="0" applyAlignment="0" applyProtection="0"/>
    <xf numFmtId="37" fontId="53" fillId="0" borderId="0">
      <alignment/>
      <protection/>
    </xf>
    <xf numFmtId="0" fontId="13" fillId="2" borderId="0" applyNumberFormat="0" applyBorder="0" applyAlignment="0" applyProtection="0"/>
    <xf numFmtId="0" fontId="20" fillId="12" borderId="0" applyNumberFormat="0" applyBorder="0" applyAlignment="0" applyProtection="0"/>
    <xf numFmtId="0" fontId="18" fillId="4" borderId="0" applyNumberFormat="0" applyBorder="0" applyAlignment="0" applyProtection="0"/>
    <xf numFmtId="0" fontId="54" fillId="0" borderId="0">
      <alignment/>
      <protection/>
    </xf>
    <xf numFmtId="0" fontId="47" fillId="0" borderId="0">
      <alignment/>
      <protection/>
    </xf>
    <xf numFmtId="0" fontId="20" fillId="4" borderId="0" applyNumberFormat="0" applyBorder="0" applyAlignment="0" applyProtection="0"/>
    <xf numFmtId="0" fontId="0" fillId="0" borderId="0">
      <alignment vertical="center"/>
      <protection/>
    </xf>
    <xf numFmtId="0" fontId="23" fillId="4" borderId="0" applyNumberFormat="0" applyBorder="0" applyAlignment="0" applyProtection="0"/>
    <xf numFmtId="0" fontId="30" fillId="0" borderId="0">
      <alignment/>
      <protection/>
    </xf>
    <xf numFmtId="0" fontId="47" fillId="0" borderId="0">
      <alignment/>
      <protection/>
    </xf>
    <xf numFmtId="0" fontId="20" fillId="12" borderId="0" applyNumberFormat="0" applyBorder="0" applyAlignment="0" applyProtection="0"/>
    <xf numFmtId="0" fontId="55" fillId="20" borderId="0" applyNumberFormat="0" applyBorder="0" applyAlignment="0" applyProtection="0"/>
    <xf numFmtId="0" fontId="31" fillId="2" borderId="0" applyNumberFormat="0" applyBorder="0" applyAlignment="0" applyProtection="0"/>
    <xf numFmtId="0" fontId="0" fillId="0" borderId="0">
      <alignment/>
      <protection/>
    </xf>
    <xf numFmtId="0" fontId="13" fillId="2" borderId="0" applyNumberFormat="0" applyBorder="0" applyAlignment="0" applyProtection="0"/>
    <xf numFmtId="0" fontId="43" fillId="20" borderId="0" applyNumberFormat="0" applyBorder="0" applyAlignment="0" applyProtection="0"/>
    <xf numFmtId="0" fontId="18" fillId="3" borderId="0" applyNumberFormat="0" applyBorder="0" applyAlignment="0" applyProtection="0"/>
    <xf numFmtId="0" fontId="20" fillId="12" borderId="0" applyNumberFormat="0" applyBorder="0" applyAlignment="0" applyProtection="0"/>
    <xf numFmtId="0" fontId="18" fillId="12" borderId="0" applyNumberFormat="0" applyBorder="0" applyAlignment="0" applyProtection="0"/>
    <xf numFmtId="183" fontId="0" fillId="0" borderId="0" applyFont="0" applyFill="0" applyBorder="0" applyAlignment="0" applyProtection="0"/>
    <xf numFmtId="0" fontId="15" fillId="4" borderId="0" applyNumberFormat="0" applyBorder="0" applyAlignment="0" applyProtection="0"/>
    <xf numFmtId="0" fontId="30" fillId="0" borderId="0">
      <alignment/>
      <protection/>
    </xf>
    <xf numFmtId="184" fontId="0" fillId="0" borderId="0" applyFont="0" applyFill="0" applyBorder="0" applyAlignment="0" applyProtection="0"/>
    <xf numFmtId="0" fontId="56" fillId="0" borderId="0" applyNumberFormat="0" applyFill="0" applyBorder="0" applyAlignment="0" applyProtection="0"/>
    <xf numFmtId="0" fontId="0" fillId="0" borderId="0">
      <alignment/>
      <protection/>
    </xf>
    <xf numFmtId="0" fontId="25" fillId="47" borderId="0" applyNumberFormat="0" applyBorder="0" applyAlignment="0" applyProtection="0"/>
    <xf numFmtId="0" fontId="18" fillId="0" borderId="0">
      <alignment vertical="center"/>
      <protection/>
    </xf>
    <xf numFmtId="0" fontId="57" fillId="0" borderId="0" applyProtection="0">
      <alignment/>
    </xf>
    <xf numFmtId="0" fontId="58" fillId="0" borderId="16" applyProtection="0">
      <alignment/>
    </xf>
    <xf numFmtId="15" fontId="0" fillId="0" borderId="0" applyFont="0" applyFill="0" applyBorder="0" applyAlignment="0" applyProtection="0"/>
    <xf numFmtId="0" fontId="20" fillId="1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4" fillId="0" borderId="0">
      <alignment vertical="top"/>
      <protection/>
    </xf>
    <xf numFmtId="26" fontId="12" fillId="0" borderId="0">
      <alignment/>
      <protection/>
    </xf>
    <xf numFmtId="0" fontId="31" fillId="2" borderId="0" applyNumberFormat="0" applyBorder="0" applyAlignment="0" applyProtection="0"/>
    <xf numFmtId="0" fontId="24" fillId="0" borderId="0">
      <alignment vertical="top"/>
      <protection/>
    </xf>
    <xf numFmtId="0" fontId="59" fillId="10" borderId="17" applyNumberFormat="0" applyBorder="0" applyAlignment="0" applyProtection="0"/>
    <xf numFmtId="0" fontId="60" fillId="0" borderId="0">
      <alignment/>
      <protection/>
    </xf>
    <xf numFmtId="181" fontId="0" fillId="0" borderId="0" applyFont="0" applyFill="0" applyBorder="0" applyAlignment="0" applyProtection="0"/>
    <xf numFmtId="0" fontId="13" fillId="2" borderId="0" applyNumberFormat="0" applyBorder="0" applyAlignment="0" applyProtection="0"/>
    <xf numFmtId="0" fontId="49" fillId="12" borderId="0" applyNumberFormat="0" applyBorder="0" applyAlignment="0" applyProtection="0"/>
    <xf numFmtId="0" fontId="58" fillId="0" borderId="0" applyProtection="0">
      <alignment/>
    </xf>
    <xf numFmtId="0" fontId="0" fillId="10" borderId="18" applyNumberFormat="0" applyFont="0" applyAlignment="0" applyProtection="0"/>
    <xf numFmtId="0" fontId="20" fillId="12" borderId="0" applyNumberFormat="0" applyBorder="0" applyAlignment="0" applyProtection="0"/>
    <xf numFmtId="0" fontId="20" fillId="4" borderId="0" applyNumberFormat="0" applyBorder="0" applyAlignment="0" applyProtection="0"/>
    <xf numFmtId="0" fontId="13" fillId="2" borderId="0" applyNumberFormat="0" applyBorder="0" applyAlignment="0" applyProtection="0"/>
    <xf numFmtId="0" fontId="61" fillId="0" borderId="0">
      <alignment/>
      <protection/>
    </xf>
    <xf numFmtId="0" fontId="62" fillId="48" borderId="0" applyNumberFormat="0" applyBorder="0" applyAlignment="0" applyProtection="0"/>
    <xf numFmtId="0" fontId="25" fillId="49" borderId="0" applyNumberFormat="0" applyBorder="0" applyAlignment="0" applyProtection="0"/>
    <xf numFmtId="0" fontId="0" fillId="0" borderId="0">
      <alignment/>
      <protection/>
    </xf>
    <xf numFmtId="0" fontId="63" fillId="43" borderId="0" applyNumberFormat="0" applyBorder="0" applyAlignment="0" applyProtection="0"/>
    <xf numFmtId="0" fontId="30" fillId="0" borderId="0">
      <alignment/>
      <protection/>
    </xf>
    <xf numFmtId="0" fontId="28" fillId="7" borderId="0" applyNumberFormat="0" applyBorder="0" applyAlignment="0" applyProtection="0"/>
    <xf numFmtId="179" fontId="0" fillId="0" borderId="0" applyFont="0" applyFill="0" applyBorder="0" applyAlignment="0" applyProtection="0"/>
    <xf numFmtId="0" fontId="62" fillId="50" borderId="0" applyNumberFormat="0" applyBorder="0" applyAlignment="0" applyProtection="0"/>
    <xf numFmtId="0" fontId="0" fillId="0" borderId="0">
      <alignment/>
      <protection/>
    </xf>
    <xf numFmtId="0" fontId="25" fillId="51" borderId="0" applyNumberFormat="0" applyBorder="0" applyAlignment="0" applyProtection="0"/>
    <xf numFmtId="0" fontId="64" fillId="0" borderId="4" applyNumberFormat="0" applyFill="0" applyProtection="0">
      <alignment horizontal="center"/>
    </xf>
    <xf numFmtId="0" fontId="0" fillId="0" borderId="0">
      <alignment/>
      <protection/>
    </xf>
    <xf numFmtId="0" fontId="27" fillId="0" borderId="0">
      <alignment/>
      <protection/>
    </xf>
    <xf numFmtId="0" fontId="65" fillId="4" borderId="0" applyNumberFormat="0" applyBorder="0" applyAlignment="0" applyProtection="0"/>
    <xf numFmtId="0" fontId="66" fillId="0" borderId="0" applyNumberFormat="0" applyFill="0" applyBorder="0" applyAlignment="0" applyProtection="0"/>
    <xf numFmtId="43" fontId="0" fillId="0" borderId="0" applyFont="0" applyFill="0" applyBorder="0" applyAlignment="0" applyProtection="0"/>
    <xf numFmtId="0" fontId="31" fillId="2" borderId="0" applyNumberFormat="0" applyBorder="0" applyAlignment="0" applyProtection="0"/>
    <xf numFmtId="0" fontId="10" fillId="0" borderId="0" applyNumberFormat="0" applyFill="0" applyBorder="0" applyAlignment="0" applyProtection="0"/>
    <xf numFmtId="38" fontId="0" fillId="0" borderId="0" applyFont="0" applyFill="0" applyBorder="0" applyAlignment="0" applyProtection="0"/>
    <xf numFmtId="186" fontId="0" fillId="0" borderId="0" applyFont="0" applyFill="0" applyBorder="0" applyAlignment="0" applyProtection="0"/>
    <xf numFmtId="0" fontId="14" fillId="19" borderId="0" applyNumberFormat="0" applyBorder="0" applyAlignment="0" applyProtection="0"/>
    <xf numFmtId="0" fontId="23" fillId="4" borderId="0" applyNumberFormat="0" applyBorder="0" applyAlignment="0" applyProtection="0"/>
    <xf numFmtId="0" fontId="63" fillId="52" borderId="0" applyNumberFormat="0" applyBorder="0" applyAlignment="0" applyProtection="0"/>
    <xf numFmtId="0" fontId="31" fillId="2" borderId="0" applyNumberFormat="0" applyBorder="0" applyAlignment="0" applyProtection="0"/>
    <xf numFmtId="0" fontId="67" fillId="0" borderId="0">
      <alignment/>
      <protection/>
    </xf>
    <xf numFmtId="0" fontId="68" fillId="0" borderId="19" applyNumberFormat="0" applyFill="0" applyAlignment="0" applyProtection="0"/>
    <xf numFmtId="0" fontId="14" fillId="12" borderId="0" applyNumberFormat="0" applyBorder="0" applyAlignment="0" applyProtection="0"/>
    <xf numFmtId="49" fontId="0" fillId="0" borderId="0" applyFont="0" applyFill="0" applyBorder="0" applyAlignment="0" applyProtection="0"/>
    <xf numFmtId="0" fontId="23" fillId="4" borderId="0" applyNumberFormat="0" applyBorder="0" applyAlignment="0" applyProtection="0"/>
    <xf numFmtId="0" fontId="13" fillId="2" borderId="0" applyNumberFormat="0" applyBorder="0" applyAlignment="0" applyProtection="0"/>
    <xf numFmtId="0" fontId="14" fillId="2" borderId="0" applyNumberFormat="0" applyBorder="0" applyAlignment="0" applyProtection="0"/>
    <xf numFmtId="43" fontId="0" fillId="0" borderId="0" applyFont="0" applyFill="0" applyBorder="0" applyAlignment="0" applyProtection="0"/>
    <xf numFmtId="0" fontId="13" fillId="2" borderId="0" applyNumberFormat="0" applyBorder="0" applyAlignment="0" applyProtection="0"/>
    <xf numFmtId="0" fontId="28" fillId="53" borderId="0" applyNumberFormat="0" applyBorder="0" applyAlignment="0" applyProtection="0"/>
    <xf numFmtId="189" fontId="27" fillId="0" borderId="0">
      <alignment/>
      <protection/>
    </xf>
    <xf numFmtId="185"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8" fillId="3" borderId="0" applyNumberFormat="0" applyBorder="0" applyAlignment="0" applyProtection="0"/>
    <xf numFmtId="0" fontId="42" fillId="0" borderId="20" applyNumberFormat="0" applyFill="0" applyAlignment="0" applyProtection="0"/>
    <xf numFmtId="0" fontId="49" fillId="12" borderId="0" applyNumberFormat="0" applyBorder="0" applyAlignment="0" applyProtection="0"/>
    <xf numFmtId="0" fontId="69" fillId="0" borderId="21" applyNumberFormat="0" applyFill="0" applyAlignment="0" applyProtection="0"/>
    <xf numFmtId="0" fontId="47" fillId="0" borderId="0">
      <alignment/>
      <protection/>
    </xf>
    <xf numFmtId="0" fontId="49" fillId="12" borderId="0" applyNumberFormat="0" applyBorder="0" applyAlignment="0" applyProtection="0"/>
    <xf numFmtId="0" fontId="13" fillId="2" borderId="0" applyNumberFormat="0" applyBorder="0" applyAlignment="0" applyProtection="0"/>
    <xf numFmtId="191" fontId="0" fillId="0" borderId="0" applyFont="0" applyFill="0" applyBorder="0" applyAlignment="0" applyProtection="0"/>
    <xf numFmtId="0" fontId="20" fillId="12" borderId="0" applyNumberFormat="0" applyBorder="0" applyAlignment="0" applyProtection="0"/>
    <xf numFmtId="190" fontId="24" fillId="0" borderId="0" applyFill="0" applyBorder="0" applyAlignment="0">
      <protection/>
    </xf>
    <xf numFmtId="0" fontId="12" fillId="3" borderId="0" applyNumberFormat="0" applyBorder="0" applyAlignment="0" applyProtection="0"/>
    <xf numFmtId="0" fontId="18" fillId="3" borderId="0" applyNumberFormat="0" applyBorder="0" applyAlignment="0" applyProtection="0"/>
    <xf numFmtId="0" fontId="15" fillId="12" borderId="0" applyNumberFormat="0" applyBorder="0" applyAlignment="0" applyProtection="0"/>
    <xf numFmtId="0" fontId="70" fillId="0" borderId="22" applyNumberFormat="0" applyFill="0" applyAlignment="0" applyProtection="0"/>
    <xf numFmtId="0" fontId="31" fillId="2" borderId="0" applyNumberFormat="0" applyBorder="0" applyAlignment="0" applyProtection="0"/>
    <xf numFmtId="0" fontId="0" fillId="0" borderId="0">
      <alignment/>
      <protection/>
    </xf>
    <xf numFmtId="0" fontId="63" fillId="47" borderId="0" applyNumberFormat="0" applyBorder="0" applyAlignment="0" applyProtection="0"/>
    <xf numFmtId="0" fontId="0" fillId="0" borderId="0">
      <alignment/>
      <protection/>
    </xf>
    <xf numFmtId="0" fontId="0" fillId="0" borderId="0">
      <alignment/>
      <protection/>
    </xf>
    <xf numFmtId="0" fontId="31"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0" fillId="10" borderId="18" applyNumberFormat="0" applyFont="0" applyAlignment="0" applyProtection="0"/>
    <xf numFmtId="0" fontId="12" fillId="51" borderId="0" applyNumberFormat="0" applyBorder="0" applyAlignment="0" applyProtection="0"/>
    <xf numFmtId="187" fontId="9" fillId="0" borderId="0">
      <alignment/>
      <protection/>
    </xf>
    <xf numFmtId="0" fontId="13" fillId="2" borderId="0" applyNumberFormat="0" applyBorder="0" applyAlignment="0" applyProtection="0"/>
    <xf numFmtId="0" fontId="71" fillId="2" borderId="0" applyNumberFormat="0" applyBorder="0" applyAlignment="0" applyProtection="0"/>
    <xf numFmtId="0" fontId="13" fillId="2" borderId="0" applyNumberFormat="0" applyBorder="0" applyAlignment="0" applyProtection="0"/>
    <xf numFmtId="0" fontId="38" fillId="7" borderId="13" applyNumberFormat="0" applyAlignment="0" applyProtection="0"/>
    <xf numFmtId="0" fontId="18" fillId="3" borderId="0" applyNumberFormat="0" applyBorder="0" applyAlignment="0" applyProtection="0"/>
    <xf numFmtId="0" fontId="23" fillId="12" borderId="0" applyNumberFormat="0" applyBorder="0" applyAlignment="0" applyProtection="0"/>
    <xf numFmtId="0" fontId="25" fillId="43" borderId="0" applyNumberFormat="0" applyBorder="0" applyAlignment="0" applyProtection="0"/>
    <xf numFmtId="192" fontId="0" fillId="0" borderId="0" applyFont="0" applyFill="0" applyProtection="0">
      <alignment/>
    </xf>
    <xf numFmtId="0" fontId="49" fillId="12" borderId="0" applyNumberFormat="0" applyBorder="0" applyAlignment="0" applyProtection="0"/>
    <xf numFmtId="0" fontId="72" fillId="0" borderId="0" applyNumberFormat="0" applyFill="0" applyBorder="0" applyAlignment="0" applyProtection="0"/>
    <xf numFmtId="0" fontId="20" fillId="12" borderId="0" applyNumberFormat="0" applyBorder="0" applyAlignment="0" applyProtection="0"/>
    <xf numFmtId="0" fontId="30" fillId="0" borderId="0">
      <alignment/>
      <protection/>
    </xf>
    <xf numFmtId="0" fontId="23" fillId="4" borderId="0" applyNumberFormat="0" applyBorder="0" applyAlignment="0" applyProtection="0"/>
    <xf numFmtId="0" fontId="0" fillId="0" borderId="0" applyFont="0" applyFill="0" applyBorder="0" applyAlignment="0" applyProtection="0"/>
    <xf numFmtId="0" fontId="18" fillId="10" borderId="0" applyNumberFormat="0" applyBorder="0" applyAlignment="0" applyProtection="0"/>
    <xf numFmtId="0" fontId="73" fillId="0" borderId="0" applyNumberFormat="0" applyFill="0" applyBorder="0" applyAlignment="0" applyProtection="0"/>
    <xf numFmtId="0" fontId="0" fillId="0" borderId="0">
      <alignment/>
      <protection/>
    </xf>
    <xf numFmtId="0" fontId="20" fillId="12" borderId="0" applyNumberFormat="0" applyBorder="0" applyAlignment="0" applyProtection="0"/>
    <xf numFmtId="0" fontId="49" fillId="12" borderId="0" applyNumberFormat="0" applyBorder="0" applyAlignment="0" applyProtection="0"/>
    <xf numFmtId="0" fontId="13" fillId="20" borderId="0" applyNumberFormat="0" applyBorder="0" applyAlignment="0" applyProtection="0"/>
    <xf numFmtId="0" fontId="20" fillId="12" borderId="0" applyNumberFormat="0" applyBorder="0" applyAlignment="0" applyProtection="0"/>
    <xf numFmtId="0" fontId="13" fillId="2" borderId="0" applyNumberFormat="0" applyBorder="0" applyAlignment="0" applyProtection="0"/>
    <xf numFmtId="0" fontId="28" fillId="13" borderId="0" applyNumberFormat="0" applyBorder="0" applyAlignment="0" applyProtection="0"/>
    <xf numFmtId="0" fontId="12" fillId="20" borderId="0" applyNumberFormat="0" applyBorder="0" applyAlignment="0" applyProtection="0"/>
    <xf numFmtId="0" fontId="27" fillId="0" borderId="0">
      <alignment/>
      <protection/>
    </xf>
    <xf numFmtId="0" fontId="20" fillId="12" borderId="0" applyNumberFormat="0" applyBorder="0" applyAlignment="0" applyProtection="0"/>
    <xf numFmtId="0" fontId="0" fillId="0" borderId="0">
      <alignment/>
      <protection/>
    </xf>
    <xf numFmtId="0" fontId="13" fillId="2" borderId="0" applyNumberFormat="0" applyBorder="0" applyAlignment="0" applyProtection="0"/>
    <xf numFmtId="0" fontId="74" fillId="0" borderId="0" applyNumberFormat="0" applyFill="0" applyBorder="0" applyAlignment="0" applyProtection="0"/>
    <xf numFmtId="0" fontId="12" fillId="0" borderId="0">
      <alignment vertical="center"/>
      <protection/>
    </xf>
    <xf numFmtId="0" fontId="25" fillId="52" borderId="0" applyNumberFormat="0" applyBorder="0" applyAlignment="0" applyProtection="0"/>
    <xf numFmtId="0" fontId="30" fillId="0" borderId="0">
      <alignment/>
      <protection/>
    </xf>
    <xf numFmtId="0" fontId="13" fillId="2" borderId="0" applyNumberFormat="0" applyBorder="0" applyAlignment="0" applyProtection="0"/>
    <xf numFmtId="0" fontId="13" fillId="2" borderId="0" applyNumberFormat="0" applyBorder="0" applyAlignment="0" applyProtection="0"/>
    <xf numFmtId="0" fontId="12" fillId="0" borderId="0">
      <alignment vertical="center"/>
      <protection locked="0"/>
    </xf>
    <xf numFmtId="0" fontId="30" fillId="0" borderId="0">
      <alignment/>
      <protection/>
    </xf>
    <xf numFmtId="0" fontId="13" fillId="20" borderId="0" applyNumberFormat="0" applyBorder="0" applyAlignment="0" applyProtection="0"/>
    <xf numFmtId="0" fontId="24" fillId="0" borderId="0">
      <alignment vertical="top"/>
      <protection/>
    </xf>
    <xf numFmtId="0" fontId="27" fillId="0" borderId="0">
      <alignment/>
      <protection/>
    </xf>
    <xf numFmtId="0" fontId="20" fillId="4" borderId="0" applyNumberFormat="0" applyBorder="0" applyAlignment="0" applyProtection="0"/>
    <xf numFmtId="0" fontId="13" fillId="2" borderId="0" applyNumberFormat="0" applyBorder="0" applyAlignment="0" applyProtection="0"/>
    <xf numFmtId="0" fontId="20" fillId="12" borderId="0" applyNumberFormat="0" applyBorder="0" applyAlignment="0" applyProtection="0"/>
    <xf numFmtId="0" fontId="20" fillId="4" borderId="0" applyNumberFormat="0" applyBorder="0" applyAlignment="0" applyProtection="0"/>
    <xf numFmtId="0" fontId="25" fillId="54" borderId="0" applyNumberFormat="0" applyBorder="0" applyAlignment="0" applyProtection="0"/>
    <xf numFmtId="0" fontId="20" fillId="12" borderId="0" applyNumberFormat="0" applyBorder="0" applyAlignment="0" applyProtection="0"/>
    <xf numFmtId="0" fontId="35" fillId="0" borderId="0" applyNumberFormat="0" applyFill="0" applyBorder="0" applyAlignment="0" applyProtection="0"/>
    <xf numFmtId="0" fontId="63" fillId="55" borderId="0" applyNumberFormat="0" applyBorder="0" applyAlignment="0" applyProtection="0"/>
    <xf numFmtId="0" fontId="0" fillId="0" borderId="0">
      <alignment/>
      <protection/>
    </xf>
    <xf numFmtId="0" fontId="13" fillId="20" borderId="0" applyNumberFormat="0" applyBorder="0" applyAlignment="0" applyProtection="0"/>
    <xf numFmtId="0" fontId="14" fillId="47" borderId="0" applyNumberFormat="0" applyBorder="0" applyAlignment="0" applyProtection="0"/>
    <xf numFmtId="0" fontId="0" fillId="0" borderId="0">
      <alignment/>
      <protection/>
    </xf>
    <xf numFmtId="0" fontId="63" fillId="51"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47" fillId="0" borderId="0">
      <alignment/>
      <protection/>
    </xf>
    <xf numFmtId="41" fontId="0" fillId="0" borderId="0" applyFont="0" applyFill="0" applyBorder="0" applyAlignment="0" applyProtection="0"/>
    <xf numFmtId="0" fontId="12" fillId="0" borderId="0">
      <alignment vertical="center"/>
      <protection/>
    </xf>
    <xf numFmtId="0" fontId="16" fillId="19" borderId="2" applyNumberFormat="0" applyAlignment="0" applyProtection="0"/>
    <xf numFmtId="0" fontId="31" fillId="2" borderId="0" applyNumberFormat="0" applyBorder="0" applyAlignment="0" applyProtection="0"/>
    <xf numFmtId="0" fontId="20" fillId="12" borderId="0" applyNumberFormat="0" applyBorder="0" applyAlignment="0" applyProtection="0"/>
    <xf numFmtId="0" fontId="28" fillId="7" borderId="0" applyNumberFormat="0" applyBorder="0" applyAlignment="0" applyProtection="0"/>
    <xf numFmtId="0" fontId="20" fillId="12" borderId="0" applyNumberFormat="0" applyBorder="0" applyAlignment="0" applyProtection="0"/>
    <xf numFmtId="0" fontId="14" fillId="56" borderId="0" applyNumberFormat="0" applyBorder="0" applyAlignment="0" applyProtection="0"/>
    <xf numFmtId="0" fontId="55" fillId="20" borderId="0" applyNumberFormat="0" applyBorder="0" applyAlignment="0" applyProtection="0"/>
    <xf numFmtId="0" fontId="65" fillId="4" borderId="0" applyNumberFormat="0" applyBorder="0" applyAlignment="0" applyProtection="0"/>
    <xf numFmtId="0" fontId="49" fillId="12" borderId="0" applyNumberFormat="0" applyBorder="0" applyAlignment="0" applyProtection="0"/>
    <xf numFmtId="0" fontId="31" fillId="2" borderId="0" applyNumberFormat="0" applyBorder="0" applyAlignment="0" applyProtection="0"/>
    <xf numFmtId="0" fontId="15" fillId="4" borderId="0" applyNumberFormat="0" applyBorder="0" applyAlignment="0" applyProtection="0"/>
    <xf numFmtId="0" fontId="14" fillId="56" borderId="0" applyNumberFormat="0" applyBorder="0" applyAlignment="0" applyProtection="0"/>
    <xf numFmtId="0" fontId="43" fillId="20" borderId="0" applyNumberFormat="0" applyBorder="0" applyAlignment="0" applyProtection="0"/>
    <xf numFmtId="0" fontId="14" fillId="51" borderId="0" applyNumberFormat="0" applyBorder="0" applyAlignment="0" applyProtection="0"/>
    <xf numFmtId="0" fontId="20" fillId="12" borderId="0" applyNumberFormat="0" applyBorder="0" applyAlignment="0" applyProtection="0"/>
    <xf numFmtId="1" fontId="1" fillId="0" borderId="17">
      <alignment vertical="center"/>
      <protection locked="0"/>
    </xf>
    <xf numFmtId="0" fontId="0" fillId="0" borderId="0">
      <alignment/>
      <protection/>
    </xf>
    <xf numFmtId="0" fontId="12" fillId="47" borderId="0" applyNumberFormat="0" applyBorder="0" applyAlignment="0" applyProtection="0"/>
    <xf numFmtId="2" fontId="58" fillId="0" borderId="0" applyProtection="0">
      <alignment/>
    </xf>
    <xf numFmtId="0" fontId="20"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47" fillId="0" borderId="0">
      <alignment/>
      <protection/>
    </xf>
    <xf numFmtId="0" fontId="30" fillId="0" borderId="0">
      <alignment/>
      <protection/>
    </xf>
    <xf numFmtId="0" fontId="49" fillId="12" borderId="0" applyNumberFormat="0" applyBorder="0" applyAlignment="0" applyProtection="0"/>
    <xf numFmtId="0" fontId="20" fillId="12" borderId="0" applyNumberFormat="0" applyBorder="0" applyAlignment="0" applyProtection="0"/>
    <xf numFmtId="0" fontId="25" fillId="57" borderId="0" applyNumberFormat="0" applyBorder="0" applyAlignment="0" applyProtection="0"/>
    <xf numFmtId="0" fontId="12" fillId="58" borderId="0" applyNumberFormat="0" applyBorder="0" applyAlignment="0" applyProtection="0"/>
    <xf numFmtId="0" fontId="15" fillId="4" borderId="0" applyNumberFormat="0" applyBorder="0" applyAlignment="0" applyProtection="0"/>
    <xf numFmtId="0" fontId="23" fillId="4" borderId="0" applyNumberFormat="0" applyBorder="0" applyAlignment="0" applyProtection="0"/>
    <xf numFmtId="0" fontId="0" fillId="0" borderId="0">
      <alignment vertical="center"/>
      <protection/>
    </xf>
    <xf numFmtId="0" fontId="28" fillId="56" borderId="0" applyNumberFormat="0" applyBorder="0" applyAlignment="0" applyProtection="0"/>
    <xf numFmtId="0" fontId="20" fillId="12" borderId="0" applyNumberFormat="0" applyBorder="0" applyAlignment="0" applyProtection="0"/>
    <xf numFmtId="0" fontId="63" fillId="44" borderId="0" applyNumberFormat="0" applyBorder="0" applyAlignment="0" applyProtection="0"/>
    <xf numFmtId="0" fontId="47" fillId="0" borderId="0">
      <alignment/>
      <protection/>
    </xf>
    <xf numFmtId="0" fontId="27" fillId="0" borderId="3" applyNumberFormat="0" applyFill="0" applyProtection="0">
      <alignment horizontal="left"/>
    </xf>
    <xf numFmtId="0" fontId="44" fillId="0" borderId="0" applyNumberFormat="0" applyFill="0" applyBorder="0" applyAlignment="0" applyProtection="0"/>
    <xf numFmtId="0" fontId="63" fillId="49" borderId="0" applyNumberFormat="0" applyBorder="0" applyAlignment="0" applyProtection="0"/>
    <xf numFmtId="38" fontId="0" fillId="0" borderId="0" applyFont="0" applyFill="0" applyBorder="0" applyAlignment="0" applyProtection="0"/>
    <xf numFmtId="0" fontId="12" fillId="20" borderId="0" applyNumberFormat="0" applyBorder="0" applyAlignment="0" applyProtection="0"/>
    <xf numFmtId="193" fontId="75" fillId="0" borderId="0">
      <alignment/>
      <protection/>
    </xf>
    <xf numFmtId="0" fontId="46" fillId="20" borderId="0" applyNumberFormat="0" applyBorder="0" applyAlignment="0" applyProtection="0"/>
    <xf numFmtId="0" fontId="0" fillId="0" borderId="0">
      <alignment vertical="center"/>
      <protection/>
    </xf>
    <xf numFmtId="0" fontId="13" fillId="20" borderId="0" applyNumberFormat="0" applyBorder="0" applyAlignment="0" applyProtection="0"/>
    <xf numFmtId="0" fontId="25" fillId="46" borderId="0" applyNumberFormat="0" applyBorder="0" applyAlignment="0" applyProtection="0"/>
    <xf numFmtId="0" fontId="76" fillId="0" borderId="0" applyNumberFormat="0" applyFill="0" applyBorder="0" applyAlignment="0" applyProtection="0"/>
    <xf numFmtId="14" fontId="17" fillId="0" borderId="0">
      <alignment horizontal="center" wrapText="1"/>
      <protection locked="0"/>
    </xf>
    <xf numFmtId="0" fontId="0" fillId="0" borderId="0">
      <alignment/>
      <protection/>
    </xf>
    <xf numFmtId="3" fontId="0" fillId="0" borderId="0" applyFont="0" applyFill="0" applyBorder="0" applyAlignment="0" applyProtection="0"/>
    <xf numFmtId="195" fontId="9" fillId="0" borderId="0">
      <alignment/>
      <protection/>
    </xf>
    <xf numFmtId="0" fontId="0" fillId="0" borderId="0">
      <alignment vertical="center"/>
      <protection/>
    </xf>
    <xf numFmtId="0" fontId="9" fillId="0" borderId="0">
      <alignment/>
      <protection/>
    </xf>
    <xf numFmtId="0" fontId="13" fillId="20" borderId="0" applyNumberFormat="0" applyBorder="0" applyAlignment="0" applyProtection="0"/>
    <xf numFmtId="0" fontId="52" fillId="0" borderId="0" applyProtection="0">
      <alignment/>
    </xf>
    <xf numFmtId="0" fontId="13" fillId="2" borderId="0" applyNumberFormat="0" applyBorder="0" applyAlignment="0" applyProtection="0"/>
    <xf numFmtId="196" fontId="0" fillId="0" borderId="0" applyFont="0" applyFill="0" applyBorder="0" applyAlignment="0" applyProtection="0"/>
    <xf numFmtId="0" fontId="30" fillId="0" borderId="0">
      <alignment/>
      <protection/>
    </xf>
    <xf numFmtId="0" fontId="49" fillId="12" borderId="0" applyNumberFormat="0" applyBorder="0" applyAlignment="0" applyProtection="0"/>
    <xf numFmtId="0" fontId="18" fillId="10" borderId="0" applyNumberFormat="0" applyBorder="0" applyAlignment="0" applyProtection="0"/>
    <xf numFmtId="0" fontId="54" fillId="0" borderId="0">
      <alignment/>
      <protection/>
    </xf>
    <xf numFmtId="0" fontId="24" fillId="0" borderId="0" applyNumberFormat="0" applyFill="0" applyBorder="0" applyAlignment="0" applyProtection="0"/>
    <xf numFmtId="0" fontId="0" fillId="0" borderId="0">
      <alignment/>
      <protection/>
    </xf>
    <xf numFmtId="0" fontId="77" fillId="0" borderId="0">
      <alignment vertical="center"/>
      <protection/>
    </xf>
    <xf numFmtId="0" fontId="13" fillId="2" borderId="0" applyNumberFormat="0" applyBorder="0" applyAlignment="0" applyProtection="0"/>
    <xf numFmtId="0" fontId="65" fillId="4" borderId="0" applyNumberFormat="0" applyBorder="0" applyAlignment="0" applyProtection="0"/>
    <xf numFmtId="0" fontId="28" fillId="44" borderId="0" applyNumberFormat="0" applyBorder="0" applyAlignment="0" applyProtection="0"/>
    <xf numFmtId="0" fontId="78" fillId="0" borderId="0">
      <alignment/>
      <protection/>
    </xf>
    <xf numFmtId="0" fontId="0" fillId="0" borderId="0">
      <alignment/>
      <protection/>
    </xf>
    <xf numFmtId="0" fontId="46" fillId="2" borderId="0" applyNumberFormat="0" applyBorder="0" applyAlignment="0" applyProtection="0"/>
    <xf numFmtId="0" fontId="27" fillId="0" borderId="0">
      <alignment/>
      <protection/>
    </xf>
    <xf numFmtId="0" fontId="0" fillId="0" borderId="0">
      <alignment vertical="center"/>
      <protection/>
    </xf>
    <xf numFmtId="0" fontId="47" fillId="0" borderId="0">
      <alignment/>
      <protection/>
    </xf>
    <xf numFmtId="0" fontId="13" fillId="2" borderId="0" applyNumberFormat="0" applyBorder="0" applyAlignment="0" applyProtection="0"/>
    <xf numFmtId="0" fontId="18" fillId="19" borderId="0" applyNumberFormat="0" applyBorder="0" applyAlignment="0" applyProtection="0"/>
    <xf numFmtId="0" fontId="12" fillId="12" borderId="0" applyNumberFormat="0" applyBorder="0" applyAlignment="0" applyProtection="0"/>
    <xf numFmtId="40" fontId="0" fillId="0" borderId="0" applyFont="0" applyFill="0" applyBorder="0" applyAlignment="0" applyProtection="0"/>
    <xf numFmtId="0" fontId="13" fillId="2" borderId="0" applyNumberFormat="0" applyBorder="0" applyAlignment="0" applyProtection="0"/>
    <xf numFmtId="188" fontId="0" fillId="0" borderId="0" applyFont="0" applyFill="0" applyBorder="0" applyAlignment="0" applyProtection="0"/>
    <xf numFmtId="0" fontId="43" fillId="20" borderId="0" applyNumberFormat="0" applyBorder="0" applyAlignment="0" applyProtection="0"/>
    <xf numFmtId="0" fontId="79" fillId="0" borderId="0">
      <alignment/>
      <protection/>
    </xf>
    <xf numFmtId="0" fontId="80" fillId="0" borderId="23" applyNumberFormat="0" applyFill="0" applyAlignment="0" applyProtection="0"/>
    <xf numFmtId="0" fontId="59" fillId="7" borderId="0" applyNumberFormat="0" applyBorder="0" applyAlignment="0" applyProtection="0"/>
    <xf numFmtId="0" fontId="47" fillId="0" borderId="0">
      <alignment/>
      <protection locked="0"/>
    </xf>
    <xf numFmtId="1" fontId="27" fillId="0" borderId="4" applyFill="0" applyProtection="0">
      <alignment horizontal="center"/>
    </xf>
    <xf numFmtId="0" fontId="46" fillId="20" borderId="0" applyNumberFormat="0" applyBorder="0" applyAlignment="0" applyProtection="0"/>
    <xf numFmtId="0" fontId="73" fillId="0" borderId="0" applyNumberFormat="0" applyFill="0" applyBorder="0" applyAlignment="0" applyProtection="0"/>
    <xf numFmtId="0" fontId="0" fillId="0" borderId="0">
      <alignment vertical="center"/>
      <protection/>
    </xf>
    <xf numFmtId="43" fontId="0" fillId="0" borderId="0" applyFont="0" applyFill="0" applyBorder="0" applyAlignment="0" applyProtection="0"/>
    <xf numFmtId="0" fontId="27" fillId="0" borderId="0">
      <alignment/>
      <protection/>
    </xf>
    <xf numFmtId="0" fontId="49" fillId="12" borderId="0" applyNumberFormat="0" applyBorder="0" applyAlignment="0" applyProtection="0"/>
    <xf numFmtId="0" fontId="14" fillId="58" borderId="0" applyNumberFormat="0" applyBorder="0" applyAlignment="0" applyProtection="0"/>
    <xf numFmtId="0" fontId="43" fillId="20" borderId="0" applyNumberFormat="0" applyBorder="0" applyAlignment="0" applyProtection="0"/>
    <xf numFmtId="0" fontId="49" fillId="12" borderId="0" applyNumberFormat="0" applyBorder="0" applyAlignment="0" applyProtection="0"/>
    <xf numFmtId="0" fontId="47" fillId="0" borderId="0">
      <alignment/>
      <protection/>
    </xf>
    <xf numFmtId="0" fontId="13" fillId="2" borderId="0" applyNumberFormat="0" applyBorder="0" applyAlignment="0" applyProtection="0"/>
    <xf numFmtId="0" fontId="12" fillId="0" borderId="0">
      <alignment vertical="center"/>
      <protection/>
    </xf>
    <xf numFmtId="0" fontId="59" fillId="10" borderId="17" applyNumberFormat="0" applyBorder="0" applyAlignment="0" applyProtection="0"/>
    <xf numFmtId="197" fontId="81" fillId="59" borderId="0">
      <alignment/>
      <protection/>
    </xf>
    <xf numFmtId="0" fontId="0" fillId="0" borderId="0">
      <alignment/>
      <protection/>
    </xf>
    <xf numFmtId="0" fontId="13" fillId="2" borderId="0" applyNumberFormat="0" applyBorder="0" applyAlignment="0" applyProtection="0"/>
    <xf numFmtId="0" fontId="30" fillId="0" borderId="0">
      <alignment/>
      <protection/>
    </xf>
    <xf numFmtId="0" fontId="82" fillId="0" borderId="24">
      <alignment horizontal="center"/>
      <protection/>
    </xf>
    <xf numFmtId="0" fontId="83" fillId="2" borderId="0" applyNumberFormat="0" applyBorder="0" applyAlignment="0" applyProtection="0"/>
    <xf numFmtId="0" fontId="19" fillId="7" borderId="2" applyNumberFormat="0" applyAlignment="0" applyProtection="0"/>
    <xf numFmtId="0" fontId="84" fillId="12" borderId="0" applyNumberFormat="0" applyBorder="0" applyAlignment="0" applyProtection="0"/>
    <xf numFmtId="43" fontId="0" fillId="0" borderId="0" applyFont="0" applyFill="0" applyBorder="0" applyAlignment="0" applyProtection="0"/>
    <xf numFmtId="198" fontId="0" fillId="0" borderId="0" applyFont="0" applyFill="0" applyBorder="0" applyAlignment="0" applyProtection="0"/>
    <xf numFmtId="0" fontId="20" fillId="12" borderId="0" applyNumberFormat="0" applyBorder="0" applyAlignment="0" applyProtection="0"/>
    <xf numFmtId="43" fontId="0" fillId="0" borderId="0" applyFont="0" applyFill="0" applyBorder="0" applyAlignment="0" applyProtection="0"/>
    <xf numFmtId="0" fontId="13" fillId="2" borderId="0" applyNumberFormat="0" applyBorder="0" applyAlignment="0" applyProtection="0"/>
    <xf numFmtId="0" fontId="40" fillId="13" borderId="25" applyNumberFormat="0" applyAlignment="0" applyProtection="0"/>
    <xf numFmtId="9" fontId="0" fillId="0" borderId="0" applyFont="0" applyFill="0" applyBorder="0" applyAlignment="0" applyProtection="0"/>
    <xf numFmtId="0" fontId="69" fillId="0" borderId="21" applyNumberFormat="0" applyFill="0" applyAlignment="0" applyProtection="0"/>
    <xf numFmtId="41" fontId="0" fillId="0" borderId="0" applyFont="0" applyFill="0" applyBorder="0" applyAlignment="0" applyProtection="0"/>
    <xf numFmtId="0" fontId="27" fillId="0" borderId="0">
      <alignment/>
      <protection/>
    </xf>
    <xf numFmtId="200" fontId="0" fillId="0" borderId="0" applyFont="0" applyFill="0" applyBorder="0" applyAlignment="0" applyProtection="0"/>
    <xf numFmtId="0" fontId="85" fillId="0" borderId="0">
      <alignment/>
      <protection/>
    </xf>
    <xf numFmtId="0" fontId="20" fillId="4" borderId="0" applyNumberFormat="0" applyBorder="0" applyAlignment="0" applyProtection="0"/>
    <xf numFmtId="0" fontId="24" fillId="0" borderId="0">
      <alignment vertical="top"/>
      <protection/>
    </xf>
    <xf numFmtId="0" fontId="52" fillId="0" borderId="26">
      <alignment horizontal="left" vertical="center"/>
      <protection/>
    </xf>
    <xf numFmtId="0" fontId="30" fillId="0" borderId="0">
      <alignment/>
      <protection/>
    </xf>
    <xf numFmtId="0" fontId="13" fillId="2" borderId="0" applyNumberFormat="0" applyBorder="0" applyAlignment="0" applyProtection="0"/>
    <xf numFmtId="0" fontId="86" fillId="0" borderId="0">
      <alignment/>
      <protection/>
    </xf>
    <xf numFmtId="0" fontId="27" fillId="0" borderId="3" applyNumberFormat="0" applyFill="0" applyProtection="0">
      <alignment horizontal="right"/>
    </xf>
    <xf numFmtId="0" fontId="0" fillId="0" borderId="0" applyFont="0" applyFill="0" applyBorder="0" applyAlignment="0" applyProtection="0"/>
    <xf numFmtId="0" fontId="20" fillId="12" borderId="0" applyNumberFormat="0" applyBorder="0" applyAlignment="0" applyProtection="0"/>
    <xf numFmtId="202" fontId="9" fillId="0" borderId="0">
      <alignment/>
      <protection/>
    </xf>
    <xf numFmtId="0" fontId="0" fillId="0" borderId="0" applyFont="0" applyFill="0" applyBorder="0" applyAlignment="0" applyProtection="0"/>
    <xf numFmtId="0" fontId="47" fillId="0" borderId="0">
      <alignment/>
      <protection/>
    </xf>
    <xf numFmtId="0" fontId="87" fillId="0" borderId="27" applyNumberFormat="0" applyFill="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10" fontId="0" fillId="0" borderId="0" applyFont="0" applyFill="0" applyBorder="0" applyAlignment="0" applyProtection="0"/>
    <xf numFmtId="0" fontId="25" fillId="55" borderId="0" applyNumberFormat="0" applyBorder="0" applyAlignment="0" applyProtection="0"/>
    <xf numFmtId="0" fontId="30" fillId="0" borderId="0">
      <alignment/>
      <protection/>
    </xf>
    <xf numFmtId="0" fontId="12" fillId="4" borderId="0" applyNumberFormat="0" applyBorder="0" applyAlignment="0" applyProtection="0"/>
    <xf numFmtId="0" fontId="49" fillId="12" borderId="0" applyNumberFormat="0" applyBorder="0" applyAlignment="0" applyProtection="0"/>
    <xf numFmtId="0" fontId="0" fillId="0" borderId="0">
      <alignment/>
      <protection/>
    </xf>
    <xf numFmtId="0" fontId="0" fillId="0" borderId="0">
      <alignment/>
      <protection/>
    </xf>
    <xf numFmtId="0" fontId="13" fillId="2" borderId="0" applyNumberFormat="0" applyBorder="0" applyAlignment="0" applyProtection="0"/>
    <xf numFmtId="0" fontId="0" fillId="0" borderId="0">
      <alignment/>
      <protection/>
    </xf>
    <xf numFmtId="0" fontId="0" fillId="0" borderId="0">
      <alignment vertical="center"/>
      <protection/>
    </xf>
    <xf numFmtId="0" fontId="9" fillId="0" borderId="0">
      <alignment/>
      <protection/>
    </xf>
    <xf numFmtId="0" fontId="20" fillId="12" borderId="0" applyNumberFormat="0" applyBorder="0" applyAlignment="0" applyProtection="0"/>
    <xf numFmtId="0" fontId="20" fillId="12" borderId="0" applyNumberFormat="0" applyBorder="0" applyAlignment="0" applyProtection="0"/>
    <xf numFmtId="0" fontId="23" fillId="4" borderId="0" applyNumberFormat="0" applyBorder="0" applyAlignment="0" applyProtection="0"/>
    <xf numFmtId="194" fontId="1" fillId="0" borderId="17">
      <alignment vertical="center"/>
      <protection locked="0"/>
    </xf>
    <xf numFmtId="0" fontId="30" fillId="0" borderId="0">
      <alignment/>
      <protection/>
    </xf>
    <xf numFmtId="0" fontId="20" fillId="12" borderId="0" applyNumberFormat="0" applyBorder="0" applyAlignment="0" applyProtection="0"/>
    <xf numFmtId="0" fontId="63" fillId="46" borderId="0" applyNumberFormat="0" applyBorder="0" applyAlignment="0" applyProtection="0"/>
    <xf numFmtId="0" fontId="25" fillId="43" borderId="0" applyNumberFormat="0" applyBorder="0" applyAlignment="0" applyProtection="0"/>
    <xf numFmtId="0" fontId="0" fillId="0" borderId="0">
      <alignment/>
      <protection/>
    </xf>
    <xf numFmtId="0" fontId="13" fillId="2" borderId="0" applyNumberFormat="0" applyBorder="0" applyAlignment="0" applyProtection="0"/>
    <xf numFmtId="40" fontId="0" fillId="0" borderId="0" applyFont="0" applyFill="0" applyBorder="0" applyAlignment="0" applyProtection="0"/>
    <xf numFmtId="0" fontId="14" fillId="4" borderId="0" applyNumberFormat="0" applyBorder="0" applyAlignment="0" applyProtection="0"/>
    <xf numFmtId="0" fontId="24" fillId="0" borderId="0">
      <alignment vertical="top"/>
      <protection/>
    </xf>
    <xf numFmtId="0" fontId="15" fillId="12" borderId="0" applyNumberFormat="0" applyBorder="0" applyAlignment="0" applyProtection="0"/>
    <xf numFmtId="0" fontId="13" fillId="20" borderId="0" applyNumberFormat="0" applyBorder="0" applyAlignment="0" applyProtection="0"/>
    <xf numFmtId="0" fontId="49" fillId="12" borderId="0" applyNumberFormat="0" applyBorder="0" applyAlignment="0" applyProtection="0"/>
    <xf numFmtId="0" fontId="20" fillId="12" borderId="0" applyNumberFormat="0" applyBorder="0" applyAlignment="0" applyProtection="0"/>
    <xf numFmtId="0" fontId="30" fillId="0" borderId="0">
      <alignment/>
      <protection/>
    </xf>
    <xf numFmtId="9" fontId="0" fillId="0" borderId="0" applyFont="0" applyFill="0" applyBorder="0" applyAlignment="0" applyProtection="0"/>
    <xf numFmtId="0" fontId="0" fillId="0" borderId="0">
      <alignment vertical="center"/>
      <protection/>
    </xf>
    <xf numFmtId="4" fontId="0" fillId="0" borderId="0" applyFont="0" applyFill="0" applyBorder="0" applyAlignment="0" applyProtection="0"/>
    <xf numFmtId="0" fontId="20" fillId="4" borderId="0" applyNumberFormat="0" applyBorder="0" applyAlignment="0" applyProtection="0"/>
    <xf numFmtId="0" fontId="88" fillId="0" borderId="0" applyNumberFormat="0" applyFill="0" applyBorder="0" applyAlignment="0" applyProtection="0"/>
    <xf numFmtId="0" fontId="62" fillId="60" borderId="0" applyNumberFormat="0" applyBorder="0" applyAlignment="0" applyProtection="0"/>
    <xf numFmtId="0" fontId="20" fillId="12" borderId="0" applyNumberFormat="0" applyBorder="0" applyAlignment="0" applyProtection="0"/>
    <xf numFmtId="0" fontId="28" fillId="61" borderId="0" applyNumberFormat="0" applyBorder="0" applyAlignment="0" applyProtection="0"/>
    <xf numFmtId="0" fontId="83" fillId="2" borderId="0" applyNumberFormat="0" applyBorder="0" applyAlignment="0" applyProtection="0"/>
    <xf numFmtId="0" fontId="27" fillId="0" borderId="0">
      <alignment/>
      <protection/>
    </xf>
    <xf numFmtId="0" fontId="63" fillId="46" borderId="0" applyNumberFormat="0" applyBorder="0" applyAlignment="0" applyProtection="0"/>
    <xf numFmtId="0" fontId="48" fillId="41" borderId="0" applyNumberFormat="0" applyBorder="0" applyAlignment="0" applyProtection="0"/>
    <xf numFmtId="0" fontId="50" fillId="45" borderId="14">
      <alignment/>
      <protection locked="0"/>
    </xf>
    <xf numFmtId="0" fontId="13" fillId="2" borderId="0" applyNumberFormat="0" applyBorder="0" applyAlignment="0" applyProtection="0"/>
    <xf numFmtId="194" fontId="1" fillId="0" borderId="17">
      <alignment vertical="center"/>
      <protection locked="0"/>
    </xf>
    <xf numFmtId="0" fontId="28" fillId="56" borderId="0" applyNumberFormat="0" applyBorder="0" applyAlignment="0" applyProtection="0"/>
    <xf numFmtId="0" fontId="31" fillId="2" borderId="0" applyNumberFormat="0" applyBorder="0" applyAlignment="0" applyProtection="0"/>
    <xf numFmtId="0" fontId="18" fillId="7" borderId="0" applyNumberFormat="0" applyBorder="0" applyAlignment="0" applyProtection="0"/>
    <xf numFmtId="0" fontId="63" fillId="57" borderId="0" applyNumberFormat="0" applyBorder="0" applyAlignment="0" applyProtection="0"/>
    <xf numFmtId="0" fontId="0" fillId="0" borderId="0">
      <alignment/>
      <protection/>
    </xf>
    <xf numFmtId="0" fontId="33" fillId="0" borderId="0" applyNumberFormat="0" applyFill="0" applyBorder="0" applyAlignment="0" applyProtection="0"/>
    <xf numFmtId="201" fontId="0" fillId="0" borderId="0" applyFont="0" applyFill="0" applyBorder="0" applyAlignment="0" applyProtection="0"/>
    <xf numFmtId="0" fontId="0" fillId="0" borderId="0">
      <alignment/>
      <protection/>
    </xf>
    <xf numFmtId="0" fontId="47" fillId="0" borderId="0">
      <alignment/>
      <protection/>
    </xf>
    <xf numFmtId="203" fontId="0" fillId="0" borderId="0" applyFont="0" applyFill="0" applyBorder="0" applyAlignment="0" applyProtection="0"/>
    <xf numFmtId="0" fontId="13" fillId="2" borderId="0" applyNumberFormat="0" applyBorder="0" applyAlignment="0" applyProtection="0"/>
    <xf numFmtId="0" fontId="33" fillId="0" borderId="0" applyNumberFormat="0" applyFill="0" applyBorder="0" applyAlignment="0" applyProtection="0"/>
    <xf numFmtId="3" fontId="89" fillId="0" borderId="0">
      <alignment/>
      <protection/>
    </xf>
    <xf numFmtId="0" fontId="12" fillId="0" borderId="0">
      <alignment/>
      <protection/>
    </xf>
    <xf numFmtId="0" fontId="12" fillId="56" borderId="0" applyNumberFormat="0" applyBorder="0" applyAlignment="0" applyProtection="0"/>
    <xf numFmtId="0" fontId="20" fillId="12" borderId="0" applyNumberFormat="0" applyBorder="0" applyAlignment="0" applyProtection="0"/>
    <xf numFmtId="0" fontId="46" fillId="2" borderId="0" applyNumberFormat="0" applyBorder="0" applyAlignment="0" applyProtection="0"/>
    <xf numFmtId="0" fontId="0" fillId="0" borderId="0">
      <alignment/>
      <protection/>
    </xf>
    <xf numFmtId="0" fontId="90" fillId="0" borderId="0">
      <alignment/>
      <protection/>
    </xf>
    <xf numFmtId="0" fontId="13" fillId="2" borderId="0" applyNumberFormat="0" applyBorder="0" applyAlignment="0" applyProtection="0"/>
    <xf numFmtId="204" fontId="0" fillId="0" borderId="0" applyFont="0" applyFill="0" applyBorder="0" applyAlignment="0" applyProtection="0"/>
    <xf numFmtId="0" fontId="0" fillId="0" borderId="0" applyNumberFormat="0" applyFill="0" applyBorder="0" applyAlignment="0" applyProtection="0"/>
    <xf numFmtId="0" fontId="83" fillId="2" borderId="0" applyNumberFormat="0" applyBorder="0" applyAlignment="0" applyProtection="0"/>
    <xf numFmtId="0" fontId="49" fillId="12" borderId="0" applyNumberFormat="0" applyBorder="0" applyAlignment="0" applyProtection="0"/>
    <xf numFmtId="0" fontId="12" fillId="56" borderId="0" applyNumberFormat="0" applyBorder="0" applyAlignment="0" applyProtection="0"/>
    <xf numFmtId="0" fontId="0" fillId="0" borderId="0">
      <alignment/>
      <protection/>
    </xf>
    <xf numFmtId="0" fontId="13" fillId="2" borderId="0" applyNumberFormat="0" applyBorder="0" applyAlignment="0" applyProtection="0"/>
    <xf numFmtId="0" fontId="13" fillId="2" borderId="0" applyNumberFormat="0" applyBorder="0" applyAlignment="0" applyProtection="0"/>
    <xf numFmtId="1" fontId="1" fillId="0" borderId="17">
      <alignment vertical="center"/>
      <protection locked="0"/>
    </xf>
    <xf numFmtId="0" fontId="40" fillId="13" borderId="25" applyNumberFormat="0" applyAlignment="0" applyProtection="0"/>
    <xf numFmtId="0" fontId="0" fillId="0" borderId="0">
      <alignment vertical="center"/>
      <protection/>
    </xf>
    <xf numFmtId="0" fontId="20" fillId="12" borderId="0" applyNumberFormat="0" applyBorder="0" applyAlignment="0" applyProtection="0"/>
    <xf numFmtId="0" fontId="20" fillId="12" borderId="0" applyNumberFormat="0" applyBorder="0" applyAlignment="0" applyProtection="0"/>
    <xf numFmtId="43" fontId="0" fillId="0" borderId="0" applyFont="0" applyFill="0" applyBorder="0" applyAlignment="0" applyProtection="0"/>
    <xf numFmtId="0" fontId="13" fillId="2" borderId="0" applyNumberFormat="0" applyBorder="0" applyAlignment="0" applyProtection="0"/>
    <xf numFmtId="199" fontId="0" fillId="0" borderId="0" applyFont="0" applyFill="0" applyBorder="0" applyAlignment="0" applyProtection="0"/>
    <xf numFmtId="0" fontId="64" fillId="0" borderId="4" applyNumberFormat="0" applyFill="0" applyProtection="0">
      <alignment horizontal="left"/>
    </xf>
    <xf numFmtId="0" fontId="35" fillId="0" borderId="0" applyNumberFormat="0" applyFill="0" applyBorder="0" applyAlignment="0" applyProtection="0"/>
    <xf numFmtId="205" fontId="82" fillId="0" borderId="28" applyAlignment="0" applyProtection="0"/>
    <xf numFmtId="0" fontId="20" fillId="12" borderId="0" applyNumberFormat="0" applyBorder="0" applyAlignment="0" applyProtection="0"/>
    <xf numFmtId="0" fontId="0" fillId="0" borderId="0">
      <alignment vertical="center"/>
      <protection/>
    </xf>
    <xf numFmtId="0" fontId="55" fillId="20" borderId="0" applyNumberFormat="0" applyBorder="0" applyAlignment="0" applyProtection="0"/>
    <xf numFmtId="0" fontId="20" fillId="12" borderId="0" applyNumberFormat="0" applyBorder="0" applyAlignment="0" applyProtection="0"/>
    <xf numFmtId="0" fontId="31" fillId="2" borderId="0" applyNumberFormat="0" applyBorder="0" applyAlignment="0" applyProtection="0"/>
    <xf numFmtId="0" fontId="0" fillId="0" borderId="0">
      <alignment/>
      <protection/>
    </xf>
    <xf numFmtId="0" fontId="13" fillId="20" borderId="0" applyNumberFormat="0" applyBorder="0" applyAlignment="0" applyProtection="0"/>
    <xf numFmtId="9" fontId="0" fillId="0" borderId="0" applyFont="0" applyFill="0" applyBorder="0" applyAlignment="0" applyProtection="0"/>
    <xf numFmtId="41" fontId="0" fillId="0" borderId="0" applyFont="0" applyFill="0" applyBorder="0" applyAlignment="0" applyProtection="0"/>
    <xf numFmtId="0" fontId="28" fillId="19" borderId="0" applyNumberFormat="0" applyBorder="0" applyAlignment="0" applyProtection="0"/>
    <xf numFmtId="0" fontId="20" fillId="12" borderId="0" applyNumberFormat="0" applyBorder="0" applyAlignment="0" applyProtection="0"/>
    <xf numFmtId="0" fontId="50" fillId="45" borderId="14">
      <alignment/>
      <protection locked="0"/>
    </xf>
    <xf numFmtId="0" fontId="63" fillId="54" borderId="0" applyNumberFormat="0" applyBorder="0" applyAlignment="0" applyProtection="0"/>
    <xf numFmtId="0" fontId="46" fillId="20" borderId="0" applyNumberFormat="0" applyBorder="0" applyAlignment="0" applyProtection="0"/>
    <xf numFmtId="0" fontId="66" fillId="0" borderId="29" applyNumberFormat="0" applyFill="0" applyAlignment="0" applyProtection="0"/>
    <xf numFmtId="0" fontId="0" fillId="0" borderId="0">
      <alignment vertical="center"/>
      <protection/>
    </xf>
    <xf numFmtId="0" fontId="30" fillId="0" borderId="0">
      <alignment/>
      <protection/>
    </xf>
    <xf numFmtId="0" fontId="30" fillId="0" borderId="0">
      <alignment/>
      <protection/>
    </xf>
    <xf numFmtId="0" fontId="43" fillId="2" borderId="0" applyNumberFormat="0" applyBorder="0" applyAlignment="0" applyProtection="0"/>
    <xf numFmtId="0" fontId="13" fillId="2" borderId="0" applyNumberFormat="0" applyBorder="0" applyAlignment="0" applyProtection="0"/>
    <xf numFmtId="0" fontId="46" fillId="20" borderId="0" applyNumberFormat="0" applyBorder="0" applyAlignment="0" applyProtection="0"/>
    <xf numFmtId="0" fontId="20" fillId="4" borderId="0" applyNumberFormat="0" applyBorder="0" applyAlignment="0" applyProtection="0"/>
    <xf numFmtId="181" fontId="0" fillId="0" borderId="0" applyFont="0" applyFill="0" applyBorder="0" applyAlignment="0" applyProtection="0"/>
    <xf numFmtId="0" fontId="91" fillId="0" borderId="0" applyNumberFormat="0" applyFill="0" applyBorder="0" applyAlignment="0" applyProtection="0"/>
    <xf numFmtId="0" fontId="13" fillId="2" borderId="0" applyNumberFormat="0" applyBorder="0" applyAlignment="0" applyProtection="0"/>
    <xf numFmtId="0" fontId="20" fillId="12" borderId="0" applyNumberFormat="0" applyBorder="0" applyAlignment="0" applyProtection="0"/>
    <xf numFmtId="0" fontId="0" fillId="0" borderId="0">
      <alignment/>
      <protection/>
    </xf>
    <xf numFmtId="0" fontId="0" fillId="62" borderId="0" applyNumberFormat="0" applyFont="0" applyBorder="0" applyAlignment="0" applyProtection="0"/>
    <xf numFmtId="0" fontId="63" fillId="43" borderId="0" applyNumberFormat="0" applyBorder="0" applyAlignment="0" applyProtection="0"/>
    <xf numFmtId="0" fontId="0" fillId="0" borderId="0">
      <alignment/>
      <protection/>
    </xf>
    <xf numFmtId="0" fontId="20" fillId="12" borderId="0" applyNumberFormat="0" applyBorder="0" applyAlignment="0" applyProtection="0"/>
    <xf numFmtId="0" fontId="46" fillId="2" borderId="0" applyNumberFormat="0" applyBorder="0" applyAlignment="0" applyProtection="0"/>
    <xf numFmtId="0" fontId="43" fillId="20" borderId="0" applyNumberFormat="0" applyBorder="0" applyAlignment="0" applyProtection="0"/>
    <xf numFmtId="0" fontId="12" fillId="19" borderId="0" applyNumberFormat="0" applyBorder="0" applyAlignment="0" applyProtection="0"/>
    <xf numFmtId="0" fontId="31" fillId="2" borderId="0" applyNumberFormat="0" applyBorder="0" applyAlignment="0" applyProtection="0"/>
    <xf numFmtId="199" fontId="0" fillId="0" borderId="0" applyFont="0" applyFill="0" applyBorder="0" applyAlignment="0" applyProtection="0"/>
    <xf numFmtId="0" fontId="14" fillId="20" borderId="0" applyNumberFormat="0" applyBorder="0" applyAlignment="0" applyProtection="0"/>
    <xf numFmtId="0" fontId="28" fillId="61" borderId="0" applyNumberFormat="0" applyBorder="0" applyAlignment="0" applyProtection="0"/>
    <xf numFmtId="0" fontId="46" fillId="20" borderId="0" applyNumberFormat="0" applyBorder="0" applyAlignment="0" applyProtection="0"/>
    <xf numFmtId="0" fontId="20" fillId="12" borderId="0" applyNumberFormat="0" applyBorder="0" applyAlignment="0" applyProtection="0"/>
    <xf numFmtId="197" fontId="67" fillId="63" borderId="0">
      <alignment/>
      <protection/>
    </xf>
    <xf numFmtId="41" fontId="0" fillId="0" borderId="0" applyFont="0" applyFill="0" applyBorder="0" applyAlignment="0" applyProtection="0"/>
    <xf numFmtId="0" fontId="13" fillId="2" borderId="0" applyNumberFormat="0" applyBorder="0" applyAlignment="0" applyProtection="0"/>
    <xf numFmtId="0" fontId="0" fillId="0" borderId="0">
      <alignment/>
      <protection/>
    </xf>
    <xf numFmtId="9" fontId="0" fillId="0" borderId="0" applyFont="0" applyFill="0" applyBorder="0" applyAlignment="0" applyProtection="0"/>
    <xf numFmtId="0" fontId="12" fillId="2" borderId="0" applyNumberFormat="0" applyBorder="0" applyAlignment="0" applyProtection="0"/>
    <xf numFmtId="0" fontId="13" fillId="2" borderId="0" applyNumberFormat="0" applyBorder="0" applyAlignment="0" applyProtection="0"/>
    <xf numFmtId="0" fontId="34" fillId="0" borderId="0" applyNumberFormat="0" applyFill="0" applyBorder="0" applyAlignment="0" applyProtection="0"/>
    <xf numFmtId="0" fontId="13" fillId="2" borderId="0" applyNumberFormat="0" applyBorder="0" applyAlignment="0" applyProtection="0"/>
    <xf numFmtId="0" fontId="0" fillId="0" borderId="0">
      <alignment/>
      <protection/>
    </xf>
    <xf numFmtId="0" fontId="13" fillId="2" borderId="0" applyNumberFormat="0" applyBorder="0" applyAlignment="0" applyProtection="0"/>
    <xf numFmtId="0" fontId="20" fillId="12" borderId="0" applyNumberFormat="0" applyBorder="0" applyAlignment="0" applyProtection="0"/>
    <xf numFmtId="0" fontId="15" fillId="12" borderId="0" applyNumberFormat="0" applyBorder="0" applyAlignment="0" applyProtection="0"/>
  </cellStyleXfs>
  <cellXfs count="176">
    <xf numFmtId="0" fontId="0" fillId="0" borderId="0" xfId="0" applyAlignment="1">
      <alignment/>
    </xf>
    <xf numFmtId="0" fontId="0" fillId="0" borderId="0" xfId="0" applyAlignment="1">
      <alignment vertical="center" wrapText="1"/>
    </xf>
    <xf numFmtId="0" fontId="0" fillId="0" borderId="0" xfId="0" applyAlignment="1">
      <alignment horizontal="center" vertical="center"/>
    </xf>
    <xf numFmtId="0" fontId="0" fillId="0" borderId="0" xfId="0" applyFill="1" applyAlignment="1">
      <alignment horizontal="center" vertical="center"/>
    </xf>
    <xf numFmtId="0" fontId="0" fillId="0" borderId="0" xfId="0" applyFill="1" applyAlignment="1">
      <alignment vertical="center"/>
    </xf>
    <xf numFmtId="0" fontId="0" fillId="0" borderId="0" xfId="0" applyAlignment="1">
      <alignment vertical="center"/>
    </xf>
    <xf numFmtId="0" fontId="0" fillId="0" borderId="17" xfId="0" applyBorder="1" applyAlignment="1">
      <alignment vertical="center" wrapText="1"/>
    </xf>
    <xf numFmtId="0" fontId="0" fillId="0" borderId="17" xfId="0" applyBorder="1" applyAlignment="1">
      <alignment horizontal="center" vertical="center" wrapText="1"/>
    </xf>
    <xf numFmtId="0" fontId="0" fillId="0" borderId="17" xfId="0" applyBorder="1" applyAlignment="1">
      <alignment horizontal="center" vertical="center"/>
    </xf>
    <xf numFmtId="0" fontId="0" fillId="0" borderId="17" xfId="0" applyFill="1" applyBorder="1" applyAlignment="1">
      <alignment horizontal="center" vertical="center"/>
    </xf>
    <xf numFmtId="0" fontId="2" fillId="0" borderId="17" xfId="0" applyFont="1" applyFill="1" applyBorder="1" applyAlignment="1">
      <alignment horizontal="left" vertical="center"/>
    </xf>
    <xf numFmtId="0" fontId="2" fillId="0" borderId="17" xfId="0" applyFont="1" applyBorder="1" applyAlignment="1">
      <alignment horizontal="center" vertical="center"/>
    </xf>
    <xf numFmtId="0" fontId="2" fillId="0" borderId="17" xfId="0" applyFont="1" applyFill="1" applyBorder="1" applyAlignment="1">
      <alignment horizontal="center" vertical="center"/>
    </xf>
    <xf numFmtId="0" fontId="2" fillId="0" borderId="17" xfId="0" applyFont="1" applyFill="1" applyBorder="1" applyAlignment="1">
      <alignment horizontal="left" vertical="center" wrapText="1"/>
    </xf>
    <xf numFmtId="0" fontId="2" fillId="0" borderId="17" xfId="0" applyFont="1" applyFill="1" applyBorder="1" applyAlignment="1">
      <alignment horizontal="center" vertical="center" wrapText="1"/>
    </xf>
    <xf numFmtId="0" fontId="0" fillId="0" borderId="0" xfId="0" applyFont="1" applyFill="1" applyAlignment="1">
      <alignment vertical="center"/>
    </xf>
    <xf numFmtId="0" fontId="0" fillId="0" borderId="0" xfId="0" applyFont="1" applyFill="1" applyAlignment="1">
      <alignment horizontal="left" vertical="center"/>
    </xf>
    <xf numFmtId="0" fontId="3" fillId="0" borderId="0" xfId="545" applyFont="1" applyFill="1" applyBorder="1" applyAlignment="1" applyProtection="1">
      <alignment horizontal="center" vertical="center" wrapText="1"/>
      <protection locked="0"/>
    </xf>
    <xf numFmtId="0" fontId="3" fillId="0" borderId="0" xfId="545" applyFont="1" applyFill="1" applyBorder="1" applyAlignment="1" applyProtection="1">
      <alignment horizontal="left" vertical="center" wrapText="1"/>
      <protection locked="0"/>
    </xf>
    <xf numFmtId="0" fontId="0" fillId="0" borderId="0" xfId="545" applyFont="1" applyFill="1" applyBorder="1" applyAlignment="1" applyProtection="1">
      <alignment vertical="center" wrapText="1"/>
      <protection locked="0"/>
    </xf>
    <xf numFmtId="0" fontId="0" fillId="0" borderId="0" xfId="545" applyFont="1" applyFill="1" applyBorder="1" applyAlignment="1" applyProtection="1">
      <alignment horizontal="center" vertical="center" wrapText="1"/>
      <protection locked="0"/>
    </xf>
    <xf numFmtId="0" fontId="0" fillId="0" borderId="0" xfId="545" applyFont="1" applyFill="1" applyBorder="1" applyAlignment="1" applyProtection="1">
      <alignment horizontal="left" vertical="center" wrapText="1"/>
      <protection locked="0"/>
    </xf>
    <xf numFmtId="0" fontId="0" fillId="0" borderId="0" xfId="545" applyFont="1" applyFill="1" applyBorder="1" applyAlignment="1" applyProtection="1">
      <alignment horizontal="right" vertical="center" wrapText="1"/>
      <protection locked="0"/>
    </xf>
    <xf numFmtId="0" fontId="2" fillId="0" borderId="30" xfId="545" applyFont="1" applyFill="1" applyBorder="1" applyAlignment="1" applyProtection="1">
      <alignment horizontal="right" vertical="center" wrapText="1"/>
      <protection locked="0"/>
    </xf>
    <xf numFmtId="0" fontId="2" fillId="64" borderId="17" xfId="545" applyFont="1" applyFill="1" applyBorder="1" applyAlignment="1" applyProtection="1">
      <alignment horizontal="center" vertical="center" wrapText="1"/>
      <protection locked="0"/>
    </xf>
    <xf numFmtId="0" fontId="2" fillId="0" borderId="17" xfId="354" applyFont="1" applyFill="1" applyBorder="1" applyAlignment="1">
      <alignment horizontal="center" vertical="center" wrapText="1"/>
      <protection/>
    </xf>
    <xf numFmtId="0" fontId="2" fillId="0" borderId="31" xfId="0" applyNumberFormat="1" applyFont="1" applyFill="1" applyBorder="1" applyAlignment="1">
      <alignment horizontal="center" vertical="center" wrapText="1"/>
    </xf>
    <xf numFmtId="0" fontId="2" fillId="0" borderId="31" xfId="0" applyNumberFormat="1" applyFont="1" applyFill="1" applyBorder="1" applyAlignment="1">
      <alignment horizontal="left" vertical="center" wrapText="1"/>
    </xf>
    <xf numFmtId="0" fontId="2" fillId="0" borderId="31" xfId="0" applyFont="1" applyFill="1" applyBorder="1" applyAlignment="1">
      <alignment horizontal="center" vertical="center" wrapText="1"/>
    </xf>
    <xf numFmtId="0" fontId="2" fillId="0" borderId="31" xfId="0" applyFont="1" applyFill="1" applyBorder="1" applyAlignment="1">
      <alignment horizontal="left" vertical="center" wrapText="1"/>
    </xf>
    <xf numFmtId="0" fontId="2" fillId="0" borderId="32"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33"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17" xfId="0"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left"/>
    </xf>
    <xf numFmtId="0" fontId="0" fillId="0" borderId="0" xfId="0" applyFont="1" applyAlignment="1">
      <alignment horizontal="center"/>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0" fillId="0" borderId="0" xfId="0" applyFont="1" applyFill="1" applyAlignment="1">
      <alignment horizontal="center" vertical="center"/>
    </xf>
    <xf numFmtId="0" fontId="2" fillId="0" borderId="0" xfId="0" applyFont="1" applyFill="1" applyAlignment="1">
      <alignment horizontal="left" vertical="center" wrapText="1"/>
    </xf>
    <xf numFmtId="0" fontId="2" fillId="0" borderId="0" xfId="0" applyFont="1" applyFill="1" applyAlignment="1">
      <alignment horizontal="right" vertical="center" wrapText="1"/>
    </xf>
    <xf numFmtId="0" fontId="4" fillId="0" borderId="30" xfId="0" applyFont="1" applyFill="1" applyBorder="1" applyAlignment="1">
      <alignment horizontal="right" vertical="center"/>
    </xf>
    <xf numFmtId="0" fontId="2" fillId="0" borderId="32" xfId="0" applyFont="1" applyFill="1" applyBorder="1" applyAlignment="1">
      <alignment horizontal="center" vertical="center"/>
    </xf>
    <xf numFmtId="0" fontId="2" fillId="0" borderId="3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3" xfId="0"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14" xfId="0" applyFont="1" applyFill="1" applyBorder="1" applyAlignment="1">
      <alignment horizontal="left" vertical="center" wrapText="1"/>
    </xf>
    <xf numFmtId="0" fontId="2" fillId="0" borderId="3" xfId="192" applyFont="1" applyFill="1" applyBorder="1" applyAlignment="1">
      <alignment horizontal="left" vertical="center" wrapText="1"/>
      <protection/>
    </xf>
    <xf numFmtId="0" fontId="2" fillId="0" borderId="17" xfId="192" applyFont="1" applyFill="1" applyBorder="1" applyAlignment="1">
      <alignment horizontal="left" vertical="center" wrapText="1"/>
      <protection/>
    </xf>
    <xf numFmtId="0" fontId="2" fillId="64" borderId="17" xfId="0" applyFont="1" applyFill="1" applyBorder="1" applyAlignment="1">
      <alignment horizontal="center" vertical="center" wrapText="1"/>
    </xf>
    <xf numFmtId="0" fontId="2" fillId="0" borderId="17" xfId="0" applyNumberFormat="1" applyFont="1" applyFill="1" applyBorder="1" applyAlignment="1">
      <alignment horizontal="center" vertical="center" wrapText="1"/>
    </xf>
    <xf numFmtId="0" fontId="2" fillId="0" borderId="17" xfId="0" applyFont="1" applyBorder="1" applyAlignment="1">
      <alignment vertical="center"/>
    </xf>
    <xf numFmtId="0" fontId="2" fillId="0" borderId="34" xfId="0" applyFont="1" applyFill="1" applyBorder="1" applyAlignment="1">
      <alignment horizontal="center" vertical="center"/>
    </xf>
    <xf numFmtId="0" fontId="2" fillId="0" borderId="17" xfId="0" applyFont="1" applyBorder="1" applyAlignment="1">
      <alignment horizontal="left" vertical="center"/>
    </xf>
    <xf numFmtId="0" fontId="5"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5" fillId="0" borderId="0" xfId="0" applyFont="1" applyFill="1" applyBorder="1" applyAlignment="1">
      <alignment vertical="center" wrapText="1"/>
    </xf>
    <xf numFmtId="0" fontId="5" fillId="0" borderId="0" xfId="0" applyFont="1" applyFill="1" applyBorder="1" applyAlignment="1">
      <alignment horizontal="left" vertical="center" wrapText="1"/>
    </xf>
    <xf numFmtId="206" fontId="5" fillId="0" borderId="0" xfId="0" applyNumberFormat="1" applyFont="1" applyFill="1" applyBorder="1" applyAlignment="1">
      <alignment horizontal="center" vertical="center" wrapText="1"/>
    </xf>
    <xf numFmtId="207" fontId="5" fillId="64" borderId="0"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30" xfId="0" applyFont="1" applyFill="1" applyBorder="1" applyAlignment="1">
      <alignment horizontal="right" vertical="center" wrapText="1"/>
    </xf>
    <xf numFmtId="0" fontId="2" fillId="0" borderId="17" xfId="0" applyFont="1" applyFill="1" applyBorder="1" applyAlignment="1">
      <alignment horizontal="center"/>
    </xf>
    <xf numFmtId="0" fontId="2" fillId="0" borderId="17" xfId="503" applyFont="1" applyFill="1" applyBorder="1" applyAlignment="1">
      <alignment horizontal="center" vertical="center" wrapText="1"/>
      <protection/>
    </xf>
    <xf numFmtId="207" fontId="2" fillId="0" borderId="31" xfId="0" applyNumberFormat="1" applyFont="1" applyFill="1" applyBorder="1" applyAlignment="1">
      <alignment horizontal="center" vertical="center" wrapText="1"/>
    </xf>
    <xf numFmtId="0" fontId="2" fillId="0" borderId="31" xfId="374" applyFont="1" applyFill="1" applyBorder="1" applyAlignment="1">
      <alignment horizontal="center" vertical="center" wrapText="1"/>
      <protection/>
    </xf>
    <xf numFmtId="0" fontId="2" fillId="0" borderId="31" xfId="0" applyFont="1" applyFill="1" applyBorder="1" applyAlignment="1">
      <alignment horizontal="center" vertical="center"/>
    </xf>
    <xf numFmtId="208" fontId="2" fillId="0" borderId="31" xfId="0" applyNumberFormat="1" applyFont="1" applyFill="1" applyBorder="1" applyAlignment="1">
      <alignment horizontal="center" vertical="center" wrapText="1"/>
    </xf>
    <xf numFmtId="209" fontId="2" fillId="0" borderId="31" xfId="176" applyNumberFormat="1" applyFont="1" applyFill="1" applyBorder="1" applyAlignment="1">
      <alignment horizontal="center" vertical="center" wrapText="1"/>
      <protection/>
    </xf>
    <xf numFmtId="0" fontId="2" fillId="0" borderId="37" xfId="0" applyFont="1" applyFill="1" applyBorder="1" applyAlignment="1">
      <alignment horizontal="left" vertical="center" wrapText="1"/>
    </xf>
    <xf numFmtId="0" fontId="2" fillId="0" borderId="37" xfId="0" applyFont="1" applyFill="1" applyBorder="1" applyAlignment="1">
      <alignment horizontal="center" vertical="center" wrapText="1"/>
    </xf>
    <xf numFmtId="0" fontId="2" fillId="0" borderId="37" xfId="0" applyNumberFormat="1" applyFont="1" applyFill="1" applyBorder="1" applyAlignment="1">
      <alignment horizontal="center" vertical="center" wrapText="1"/>
    </xf>
    <xf numFmtId="0" fontId="2" fillId="0" borderId="37" xfId="374" applyFont="1" applyFill="1" applyBorder="1" applyAlignment="1">
      <alignment horizontal="center" vertical="center" wrapText="1"/>
      <protection/>
    </xf>
    <xf numFmtId="49" fontId="2" fillId="0" borderId="17" xfId="0" applyNumberFormat="1" applyFont="1" applyFill="1" applyBorder="1" applyAlignment="1">
      <alignment horizontal="center" vertical="center" wrapText="1"/>
    </xf>
    <xf numFmtId="49" fontId="2" fillId="0" borderId="17" xfId="374" applyNumberFormat="1" applyFont="1" applyFill="1" applyBorder="1" applyAlignment="1">
      <alignment horizontal="left" vertical="center" wrapText="1"/>
      <protection/>
    </xf>
    <xf numFmtId="207" fontId="2" fillId="0" borderId="17" xfId="0" applyNumberFormat="1" applyFont="1" applyFill="1" applyBorder="1" applyAlignment="1">
      <alignment horizontal="center" vertical="center" wrapText="1"/>
    </xf>
    <xf numFmtId="0" fontId="3" fillId="64" borderId="0" xfId="0" applyFont="1" applyFill="1" applyBorder="1" applyAlignment="1">
      <alignment horizontal="center" vertical="center" wrapText="1"/>
    </xf>
    <xf numFmtId="10" fontId="2" fillId="0" borderId="30" xfId="0" applyNumberFormat="1" applyFont="1" applyFill="1" applyBorder="1" applyAlignment="1">
      <alignment horizontal="right" vertical="center" wrapText="1"/>
    </xf>
    <xf numFmtId="10" fontId="2" fillId="64" borderId="30" xfId="0" applyNumberFormat="1" applyFont="1" applyFill="1" applyBorder="1" applyAlignment="1">
      <alignment horizontal="right" vertical="center" wrapText="1"/>
    </xf>
    <xf numFmtId="10" fontId="2" fillId="0" borderId="17" xfId="0" applyNumberFormat="1" applyFont="1" applyFill="1" applyBorder="1" applyAlignment="1">
      <alignment horizontal="center" vertical="center" wrapText="1"/>
    </xf>
    <xf numFmtId="207" fontId="2" fillId="64" borderId="17" xfId="0" applyNumberFormat="1" applyFont="1" applyFill="1" applyBorder="1" applyAlignment="1">
      <alignment horizontal="center" vertical="center" wrapText="1"/>
    </xf>
    <xf numFmtId="207" fontId="6" fillId="0" borderId="17" xfId="0" applyNumberFormat="1" applyFont="1" applyFill="1" applyBorder="1" applyAlignment="1">
      <alignment horizontal="center" vertical="center" wrapText="1"/>
    </xf>
    <xf numFmtId="206" fontId="6" fillId="0" borderId="17" xfId="0" applyNumberFormat="1" applyFont="1" applyFill="1" applyBorder="1" applyAlignment="1">
      <alignment horizontal="center" vertical="center" wrapText="1"/>
    </xf>
    <xf numFmtId="0" fontId="6" fillId="0" borderId="17" xfId="0" applyFont="1" applyFill="1" applyBorder="1" applyAlignment="1">
      <alignment horizontal="center" vertical="center" wrapText="1"/>
    </xf>
    <xf numFmtId="206" fontId="2" fillId="0" borderId="17" xfId="0" applyNumberFormat="1" applyFont="1" applyFill="1" applyBorder="1" applyAlignment="1">
      <alignment horizontal="center" vertical="center" wrapText="1"/>
    </xf>
    <xf numFmtId="0" fontId="2" fillId="0" borderId="17" xfId="374" applyFont="1" applyFill="1" applyBorder="1" applyAlignment="1">
      <alignment horizontal="center" vertical="center" wrapText="1"/>
      <protection/>
    </xf>
    <xf numFmtId="207" fontId="2" fillId="0" borderId="31" xfId="0" applyNumberFormat="1" applyFont="1" applyFill="1" applyBorder="1" applyAlignment="1">
      <alignment horizontal="left" vertical="center" wrapText="1"/>
    </xf>
    <xf numFmtId="207" fontId="2" fillId="0" borderId="17" xfId="0" applyNumberFormat="1" applyFont="1" applyFill="1" applyBorder="1" applyAlignment="1">
      <alignment horizontal="left" vertical="center" wrapText="1"/>
    </xf>
    <xf numFmtId="0" fontId="2" fillId="0" borderId="31" xfId="374" applyFont="1" applyFill="1" applyBorder="1" applyAlignment="1">
      <alignment horizontal="left" vertical="center" wrapText="1"/>
      <protection/>
    </xf>
    <xf numFmtId="0" fontId="2" fillId="0" borderId="17" xfId="0" applyFont="1" applyFill="1" applyBorder="1" applyAlignment="1" applyProtection="1">
      <alignment horizontal="left" vertical="center" wrapText="1"/>
      <protection/>
    </xf>
    <xf numFmtId="207" fontId="2" fillId="0" borderId="17" xfId="0" applyNumberFormat="1" applyFont="1" applyFill="1" applyBorder="1" applyAlignment="1">
      <alignment horizontal="center" vertical="center"/>
    </xf>
    <xf numFmtId="0" fontId="2" fillId="0" borderId="17" xfId="30" applyFont="1" applyFill="1" applyBorder="1" applyAlignment="1">
      <alignment horizontal="left" vertical="center" wrapText="1"/>
      <protection/>
    </xf>
    <xf numFmtId="0" fontId="2" fillId="0" borderId="17" xfId="0" applyFont="1" applyFill="1" applyBorder="1" applyAlignment="1">
      <alignment vertical="center" wrapText="1"/>
    </xf>
    <xf numFmtId="207" fontId="2" fillId="0" borderId="17" xfId="163" applyNumberFormat="1" applyFont="1" applyFill="1" applyBorder="1" applyAlignment="1">
      <alignment horizontal="center" vertical="center" wrapText="1"/>
      <protection/>
    </xf>
    <xf numFmtId="207" fontId="2" fillId="0" borderId="17" xfId="374" applyNumberFormat="1" applyFont="1" applyFill="1" applyBorder="1" applyAlignment="1">
      <alignment horizontal="center" vertical="center"/>
      <protection/>
    </xf>
    <xf numFmtId="0" fontId="2" fillId="0" borderId="17" xfId="374" applyFont="1" applyFill="1" applyBorder="1" applyAlignment="1">
      <alignment horizontal="left" vertical="center" wrapText="1"/>
      <protection/>
    </xf>
    <xf numFmtId="0" fontId="2" fillId="0" borderId="31" xfId="0" applyFont="1" applyFill="1" applyBorder="1" applyAlignment="1">
      <alignment vertical="center" wrapText="1"/>
    </xf>
    <xf numFmtId="210" fontId="2" fillId="0" borderId="17" xfId="0" applyNumberFormat="1" applyFont="1" applyFill="1" applyBorder="1" applyAlignment="1">
      <alignment horizontal="left" vertical="center" wrapText="1"/>
    </xf>
    <xf numFmtId="26" fontId="2" fillId="0" borderId="31" xfId="0" applyNumberFormat="1" applyFont="1" applyFill="1" applyBorder="1" applyAlignment="1">
      <alignment horizontal="left" vertical="center" wrapText="1"/>
    </xf>
    <xf numFmtId="0" fontId="2" fillId="0" borderId="37" xfId="374" applyFont="1" applyFill="1" applyBorder="1" applyAlignment="1">
      <alignment horizontal="left" vertical="center" wrapText="1"/>
      <protection/>
    </xf>
    <xf numFmtId="49" fontId="2" fillId="0" borderId="17" xfId="0" applyNumberFormat="1" applyFont="1" applyFill="1" applyBorder="1" applyAlignment="1">
      <alignment horizontal="left" vertical="center" wrapText="1"/>
    </xf>
    <xf numFmtId="206" fontId="2" fillId="0" borderId="0" xfId="0" applyNumberFormat="1" applyFont="1" applyFill="1" applyBorder="1" applyAlignment="1">
      <alignment horizontal="center" vertical="center" wrapText="1"/>
    </xf>
    <xf numFmtId="207" fontId="2" fillId="64" borderId="0" xfId="0" applyNumberFormat="1"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35" xfId="0" applyFont="1" applyFill="1" applyBorder="1" applyAlignment="1">
      <alignment horizontal="center" vertical="center" wrapText="1"/>
    </xf>
    <xf numFmtId="207" fontId="115" fillId="0" borderId="35" xfId="0" applyNumberFormat="1" applyFont="1" applyFill="1" applyBorder="1" applyAlignment="1">
      <alignment horizontal="center" vertical="center" wrapText="1"/>
    </xf>
    <xf numFmtId="209" fontId="2" fillId="0" borderId="0" xfId="0" applyNumberFormat="1" applyFont="1" applyFill="1" applyBorder="1" applyAlignment="1">
      <alignment horizontal="center" vertical="center" wrapText="1"/>
    </xf>
    <xf numFmtId="209" fontId="7" fillId="0" borderId="0" xfId="0" applyNumberFormat="1" applyFont="1" applyFill="1" applyBorder="1" applyAlignment="1">
      <alignment horizontal="center" vertical="center" wrapText="1"/>
    </xf>
    <xf numFmtId="0" fontId="2" fillId="0" borderId="35" xfId="0" applyFont="1" applyFill="1" applyBorder="1" applyAlignment="1" applyProtection="1">
      <alignment horizontal="center" vertical="center" wrapText="1"/>
      <protection/>
    </xf>
    <xf numFmtId="0" fontId="2" fillId="0" borderId="35" xfId="30" applyFont="1" applyFill="1" applyBorder="1" applyAlignment="1">
      <alignment horizontal="left" vertical="center" wrapText="1"/>
      <protection/>
    </xf>
    <xf numFmtId="0" fontId="2" fillId="0" borderId="0" xfId="0" applyNumberFormat="1" applyFont="1" applyFill="1" applyBorder="1" applyAlignment="1">
      <alignment horizontal="center" vertical="center" wrapText="1"/>
    </xf>
    <xf numFmtId="0" fontId="2" fillId="0" borderId="35" xfId="374" applyFont="1" applyFill="1" applyBorder="1" applyAlignment="1">
      <alignment horizontal="center" vertical="center" wrapText="1"/>
      <protection/>
    </xf>
    <xf numFmtId="210" fontId="2" fillId="0" borderId="35" xfId="0" applyNumberFormat="1" applyFont="1" applyFill="1" applyBorder="1" applyAlignment="1">
      <alignment horizontal="center" vertical="center" wrapText="1"/>
    </xf>
    <xf numFmtId="209" fontId="8" fillId="0" borderId="0" xfId="0" applyNumberFormat="1" applyFont="1" applyFill="1" applyBorder="1" applyAlignment="1">
      <alignment horizontal="center" vertical="center" wrapText="1"/>
    </xf>
    <xf numFmtId="0" fontId="2" fillId="0" borderId="35" xfId="0" applyFont="1" applyFill="1" applyBorder="1" applyAlignment="1" applyProtection="1">
      <alignment horizontal="left" vertical="center" wrapText="1"/>
      <protection/>
    </xf>
    <xf numFmtId="208" fontId="2" fillId="0" borderId="0" xfId="0" applyNumberFormat="1" applyFont="1" applyFill="1" applyBorder="1" applyAlignment="1">
      <alignment horizontal="center" vertical="center" wrapText="1"/>
    </xf>
    <xf numFmtId="0" fontId="2" fillId="0" borderId="0" xfId="0" applyFont="1" applyFill="1" applyAlignment="1">
      <alignment vertical="center" wrapText="1"/>
    </xf>
    <xf numFmtId="0" fontId="2" fillId="0" borderId="0" xfId="0" applyFont="1" applyFill="1" applyBorder="1" applyAlignment="1">
      <alignment horizontal="right" vertical="center" wrapText="1"/>
    </xf>
    <xf numFmtId="0" fontId="5" fillId="0" borderId="30" xfId="0" applyFont="1" applyFill="1" applyBorder="1" applyAlignment="1">
      <alignment horizontal="right" vertical="center" wrapText="1"/>
    </xf>
    <xf numFmtId="0" fontId="5" fillId="0" borderId="0" xfId="0" applyFont="1" applyFill="1" applyBorder="1" applyAlignment="1">
      <alignment horizontal="right" vertical="center" wrapText="1"/>
    </xf>
    <xf numFmtId="0" fontId="2" fillId="0" borderId="38"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0" fillId="0" borderId="39" xfId="0" applyFont="1" applyFill="1" applyBorder="1" applyAlignment="1">
      <alignment horizontal="center"/>
    </xf>
    <xf numFmtId="0" fontId="2" fillId="0" borderId="14"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2" fillId="0" borderId="17" xfId="0" applyNumberFormat="1" applyFont="1" applyFill="1" applyBorder="1" applyAlignment="1">
      <alignment horizontal="center" vertical="center"/>
    </xf>
    <xf numFmtId="0" fontId="2" fillId="0" borderId="17" xfId="0" applyNumberFormat="1" applyFont="1" applyFill="1" applyBorder="1" applyAlignment="1">
      <alignment horizontal="left" vertical="center" wrapText="1"/>
    </xf>
    <xf numFmtId="0" fontId="5" fillId="0" borderId="17" xfId="0" applyFont="1" applyFill="1" applyBorder="1" applyAlignment="1">
      <alignment horizontal="center" vertical="center" wrapText="1"/>
    </xf>
    <xf numFmtId="0" fontId="5" fillId="0" borderId="17" xfId="0" applyFont="1" applyFill="1" applyBorder="1" applyAlignment="1">
      <alignment horizontal="left" vertical="center" wrapText="1"/>
    </xf>
    <xf numFmtId="0" fontId="2" fillId="0" borderId="28" xfId="0" applyFont="1" applyFill="1" applyBorder="1" applyAlignment="1">
      <alignment horizontal="left" vertical="center" wrapText="1"/>
    </xf>
    <xf numFmtId="206" fontId="5" fillId="0" borderId="0" xfId="0" applyNumberFormat="1" applyFont="1" applyFill="1" applyBorder="1" applyAlignment="1">
      <alignment horizontal="right" vertical="center" wrapText="1"/>
    </xf>
    <xf numFmtId="0" fontId="9" fillId="0" borderId="32" xfId="0" applyFont="1" applyFill="1" applyBorder="1" applyAlignment="1">
      <alignment horizontal="center" vertical="center" wrapText="1"/>
    </xf>
    <xf numFmtId="206" fontId="2" fillId="0" borderId="34" xfId="0" applyNumberFormat="1" applyFont="1" applyFill="1" applyBorder="1" applyAlignment="1">
      <alignment horizontal="center" vertical="center" wrapText="1"/>
    </xf>
    <xf numFmtId="206" fontId="2" fillId="0" borderId="35"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0" fontId="2" fillId="0" borderId="17" xfId="281" applyFont="1" applyFill="1" applyBorder="1" applyAlignment="1">
      <alignment horizontal="left" vertical="center" wrapText="1"/>
      <protection/>
    </xf>
    <xf numFmtId="0" fontId="2" fillId="0" borderId="35" xfId="281" applyFont="1" applyFill="1" applyBorder="1" applyAlignment="1">
      <alignment horizontal="center" vertical="center" wrapText="1"/>
      <protection/>
    </xf>
    <xf numFmtId="0" fontId="6" fillId="0" borderId="35" xfId="0" applyFont="1" applyFill="1" applyBorder="1" applyAlignment="1" applyProtection="1">
      <alignment horizontal="center" vertical="center" wrapText="1"/>
      <protection/>
    </xf>
    <xf numFmtId="58" fontId="2" fillId="0" borderId="17" xfId="0" applyNumberFormat="1" applyFont="1" applyFill="1" applyBorder="1" applyAlignment="1" applyProtection="1">
      <alignment horizontal="left" vertical="center" wrapText="1"/>
      <protection/>
    </xf>
    <xf numFmtId="58" fontId="6" fillId="0" borderId="35" xfId="0" applyNumberFormat="1" applyFont="1" applyFill="1" applyBorder="1" applyAlignment="1" applyProtection="1">
      <alignment horizontal="center" vertical="center" wrapText="1"/>
      <protection/>
    </xf>
    <xf numFmtId="58" fontId="2" fillId="0" borderId="17" xfId="0" applyNumberFormat="1" applyFont="1" applyFill="1" applyBorder="1" applyAlignment="1" applyProtection="1">
      <alignment horizontal="center" vertical="center" wrapText="1"/>
      <protection/>
    </xf>
    <xf numFmtId="0" fontId="2" fillId="0" borderId="0" xfId="0" applyFont="1" applyFill="1" applyAlignment="1">
      <alignment horizontal="center" vertical="center" wrapText="1"/>
    </xf>
    <xf numFmtId="0" fontId="2" fillId="0" borderId="4" xfId="0" applyFont="1" applyFill="1" applyBorder="1" applyAlignment="1">
      <alignment horizontal="left" vertical="center" wrapText="1"/>
    </xf>
    <xf numFmtId="0" fontId="2" fillId="0" borderId="35" xfId="0" applyFont="1" applyFill="1" applyBorder="1" applyAlignment="1">
      <alignment vertical="center" wrapText="1"/>
    </xf>
    <xf numFmtId="0" fontId="5" fillId="0" borderId="17" xfId="0" applyFont="1" applyFill="1" applyBorder="1" applyAlignment="1">
      <alignment vertical="center" wrapText="1"/>
    </xf>
    <xf numFmtId="0" fontId="2" fillId="0" borderId="28" xfId="0" applyFont="1" applyFill="1" applyBorder="1" applyAlignment="1">
      <alignment horizontal="center" vertical="center" wrapText="1"/>
    </xf>
    <xf numFmtId="0" fontId="10" fillId="0" borderId="0" xfId="0" applyFont="1" applyFill="1" applyAlignment="1">
      <alignment vertical="center"/>
    </xf>
    <xf numFmtId="211" fontId="0" fillId="0" borderId="0" xfId="0" applyNumberFormat="1" applyFont="1" applyFill="1" applyAlignment="1">
      <alignment vertical="center"/>
    </xf>
    <xf numFmtId="212" fontId="0" fillId="0" borderId="0" xfId="0" applyNumberFormat="1" applyFont="1" applyFill="1" applyAlignment="1">
      <alignment vertical="center"/>
    </xf>
    <xf numFmtId="0" fontId="11" fillId="0" borderId="0" xfId="412" applyFont="1" applyAlignment="1">
      <alignment horizontal="center" vertical="center" wrapText="1"/>
      <protection/>
    </xf>
    <xf numFmtId="0" fontId="2" fillId="0" borderId="30" xfId="0" applyFont="1" applyFill="1" applyBorder="1" applyAlignment="1">
      <alignment horizontal="center" vertical="center"/>
    </xf>
    <xf numFmtId="0" fontId="8" fillId="0" borderId="17" xfId="0" applyFont="1" applyFill="1" applyBorder="1" applyAlignment="1">
      <alignment horizontal="center" vertical="center" wrapText="1"/>
    </xf>
    <xf numFmtId="0" fontId="8" fillId="0" borderId="32" xfId="0" applyFont="1" applyFill="1" applyBorder="1" applyAlignment="1">
      <alignment horizontal="center" vertical="center" wrapText="1"/>
    </xf>
    <xf numFmtId="211" fontId="8" fillId="0" borderId="32" xfId="0" applyNumberFormat="1" applyFont="1" applyFill="1" applyBorder="1" applyAlignment="1">
      <alignment horizontal="center" vertical="center" wrapText="1"/>
    </xf>
    <xf numFmtId="212" fontId="8" fillId="0" borderId="14" xfId="0" applyNumberFormat="1"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17" xfId="0" applyFont="1" applyFill="1" applyBorder="1" applyAlignment="1">
      <alignment horizontal="center" vertical="center"/>
    </xf>
    <xf numFmtId="211" fontId="8" fillId="0" borderId="17" xfId="0" applyNumberFormat="1" applyFont="1" applyFill="1" applyBorder="1" applyAlignment="1">
      <alignment horizontal="center" vertical="center"/>
    </xf>
    <xf numFmtId="0" fontId="2" fillId="0" borderId="3" xfId="0" applyFont="1" applyFill="1" applyBorder="1" applyAlignment="1">
      <alignment vertical="center"/>
    </xf>
    <xf numFmtId="0" fontId="0" fillId="0" borderId="3" xfId="0" applyFont="1" applyFill="1" applyBorder="1" applyAlignment="1">
      <alignment vertical="center"/>
    </xf>
    <xf numFmtId="211" fontId="0" fillId="0" borderId="3" xfId="0" applyNumberFormat="1" applyFont="1" applyFill="1" applyBorder="1" applyAlignment="1">
      <alignment vertical="center"/>
    </xf>
    <xf numFmtId="212" fontId="0" fillId="0" borderId="3" xfId="0" applyNumberFormat="1" applyFont="1" applyFill="1" applyBorder="1" applyAlignment="1">
      <alignment vertical="center"/>
    </xf>
    <xf numFmtId="0" fontId="0" fillId="0" borderId="17" xfId="0" applyFont="1" applyFill="1" applyBorder="1" applyAlignment="1">
      <alignment horizontal="center" vertical="center"/>
    </xf>
    <xf numFmtId="0" fontId="0" fillId="0" borderId="17" xfId="0" applyFont="1" applyFill="1" applyBorder="1" applyAlignment="1">
      <alignment vertical="center"/>
    </xf>
    <xf numFmtId="211" fontId="0" fillId="0" borderId="17" xfId="0" applyNumberFormat="1" applyFont="1" applyFill="1" applyBorder="1" applyAlignment="1">
      <alignment vertical="center"/>
    </xf>
    <xf numFmtId="212" fontId="0" fillId="0" borderId="17" xfId="0" applyNumberFormat="1" applyFont="1" applyFill="1" applyBorder="1" applyAlignment="1">
      <alignment vertical="center"/>
    </xf>
    <xf numFmtId="0" fontId="11" fillId="0" borderId="0" xfId="412" applyFont="1" applyAlignment="1">
      <alignment horizontal="center" vertical="center"/>
      <protection/>
    </xf>
    <xf numFmtId="0" fontId="2" fillId="0" borderId="0" xfId="0" applyFont="1" applyFill="1" applyBorder="1" applyAlignment="1">
      <alignment horizontal="center" vertical="center"/>
    </xf>
  </cellXfs>
  <cellStyles count="568">
    <cellStyle name="Normal" xfId="0"/>
    <cellStyle name="Currency [0]" xfId="15"/>
    <cellStyle name="差_奖励补助测算5.24冯铸" xfId="16"/>
    <cellStyle name="20% - 强调文字颜色 1 2" xfId="17"/>
    <cellStyle name="好_05玉溪" xfId="18"/>
    <cellStyle name="Currency" xfId="19"/>
    <cellStyle name="20% - 强调文字颜色 3" xfId="20"/>
    <cellStyle name="输入" xfId="21"/>
    <cellStyle name="args.style" xfId="22"/>
    <cellStyle name="Accent2 - 40%" xfId="23"/>
    <cellStyle name="Comma [0]" xfId="24"/>
    <cellStyle name="40% - 强调文字颜色 3" xfId="25"/>
    <cellStyle name="计算 2" xfId="26"/>
    <cellStyle name="Comma" xfId="27"/>
    <cellStyle name="好_汇总" xfId="28"/>
    <cellStyle name="差" xfId="29"/>
    <cellStyle name="常规 2 2 2 2 2 2" xfId="30"/>
    <cellStyle name="好_00省级(打印)" xfId="31"/>
    <cellStyle name="标题1" xfId="32"/>
    <cellStyle name="好_M03" xfId="33"/>
    <cellStyle name="Accent6 - 20%" xfId="34"/>
    <cellStyle name="_ET_STYLE_NoName_00__银行账户情况表_2010年12月" xfId="35"/>
    <cellStyle name="60% - 强调文字颜色 3" xfId="36"/>
    <cellStyle name="好_1003牟定县" xfId="37"/>
    <cellStyle name="Hyperlink" xfId="38"/>
    <cellStyle name="日期" xfId="39"/>
    <cellStyle name="差_奖励补助测算5.23新" xfId="40"/>
    <cellStyle name="Accent2 - 60%" xfId="41"/>
    <cellStyle name="差_2009年一般性转移支付标准工资_奖励补助测算5.22测试" xfId="42"/>
    <cellStyle name="Percent" xfId="43"/>
    <cellStyle name="Followed Hyperlink" xfId="44"/>
    <cellStyle name="_ET_STYLE_NoName_00__Sheet3" xfId="45"/>
    <cellStyle name="注释" xfId="46"/>
    <cellStyle name="常规 6" xfId="47"/>
    <cellStyle name="60% - 强调文字颜色 2" xfId="48"/>
    <cellStyle name="差_2006年分析表" xfId="49"/>
    <cellStyle name="标题 4" xfId="50"/>
    <cellStyle name="差_教师绩效工资测算表（离退休按各地上报数测算）2009年1月1日" xfId="51"/>
    <cellStyle name="差_2007年政法部门业务指标" xfId="52"/>
    <cellStyle name="警告文本" xfId="53"/>
    <cellStyle name="好_奖励补助测算5.23新" xfId="54"/>
    <cellStyle name="差_指标五" xfId="55"/>
    <cellStyle name="标题" xfId="56"/>
    <cellStyle name="差_奖励补助测算5.22测试" xfId="57"/>
    <cellStyle name="解释性文本" xfId="58"/>
    <cellStyle name="标题 1" xfId="59"/>
    <cellStyle name="百分比 4" xfId="60"/>
    <cellStyle name="0,0_x000d__x000a_NA_x000d__x000a_" xfId="61"/>
    <cellStyle name="标题 2" xfId="62"/>
    <cellStyle name="60% - 强调文字颜色 1" xfId="63"/>
    <cellStyle name="标题 3" xfId="64"/>
    <cellStyle name="60% - 强调文字颜色 4" xfId="65"/>
    <cellStyle name="输出" xfId="66"/>
    <cellStyle name="Input" xfId="67"/>
    <cellStyle name="计算" xfId="68"/>
    <cellStyle name="40% - 强调文字颜色 4 2" xfId="69"/>
    <cellStyle name="检查单元格" xfId="70"/>
    <cellStyle name="_ET_STYLE_NoName_00__县公司" xfId="71"/>
    <cellStyle name="好_2009年一般性转移支付标准工资_地方配套按人均增幅控制8.30一般预算平均增幅、人均可用财力平均增幅两次控制、社会治安系数调整、案件数调整xl" xfId="72"/>
    <cellStyle name="20% - 强调文字颜色 6" xfId="73"/>
    <cellStyle name="Currency [0]" xfId="74"/>
    <cellStyle name="好_三季度－表二" xfId="75"/>
    <cellStyle name="强调文字颜色 2" xfId="76"/>
    <cellStyle name="链接单元格" xfId="77"/>
    <cellStyle name="差_教育厅提供义务教育及高中教师人数（2009年1月6日）" xfId="78"/>
    <cellStyle name="汇总" xfId="79"/>
    <cellStyle name="差_Book2" xfId="80"/>
    <cellStyle name="好" xfId="81"/>
    <cellStyle name="e鯪9Y_x000b_ 4_2013年指标初排2" xfId="82"/>
    <cellStyle name="Heading 3" xfId="83"/>
    <cellStyle name="适中" xfId="84"/>
    <cellStyle name="20% - 强调文字颜色 5" xfId="85"/>
    <cellStyle name="常规_1_1 2" xfId="86"/>
    <cellStyle name="强调文字颜色 1" xfId="87"/>
    <cellStyle name="20% - 强调文字颜色 1" xfId="88"/>
    <cellStyle name="40% - 强调文字颜色 1" xfId="89"/>
    <cellStyle name="输出 2" xfId="90"/>
    <cellStyle name="20% - 强调文字颜色 2" xfId="91"/>
    <cellStyle name="差_2013年固定资产投资和重大前期项目计划建议表（1120)3" xfId="92"/>
    <cellStyle name="好_2013年固定资产投资和重大前期项目计划建议表（1120)0" xfId="93"/>
    <cellStyle name="40% - 强调文字颜色 2" xfId="94"/>
    <cellStyle name="千位分隔[0] 2" xfId="95"/>
    <cellStyle name="强调文字颜色 3" xfId="96"/>
    <cellStyle name="强调文字颜色 4" xfId="97"/>
    <cellStyle name="PSChar" xfId="98"/>
    <cellStyle name="e鯪9Y_x000b__2013年固定资产投资和重大前期项目计划建议表（1120)0" xfId="99"/>
    <cellStyle name="20% - 强调文字颜色 4" xfId="100"/>
    <cellStyle name="40% - 强调文字颜色 4" xfId="101"/>
    <cellStyle name="强调文字颜色 5" xfId="102"/>
    <cellStyle name="好_2013年固定资产投资和重大前期项目计划建议表（1120)3" xfId="103"/>
    <cellStyle name="40% - 强调文字颜色 5" xfId="104"/>
    <cellStyle name="60% - 强调文字颜色 5" xfId="105"/>
    <cellStyle name="差_2006年全省财力计算表（中央、决算）" xfId="106"/>
    <cellStyle name="强调文字颜色 6" xfId="107"/>
    <cellStyle name="40% - 强调文字颜色 6" xfId="108"/>
    <cellStyle name="_弱电系统设备配置报价清单" xfId="109"/>
    <cellStyle name="好_业务工作量指标" xfId="110"/>
    <cellStyle name="适中 2" xfId="111"/>
    <cellStyle name="60% - 强调文字颜色 6" xfId="112"/>
    <cellStyle name="好_2008年县级公安保障标准落实奖励经费分配测算" xfId="113"/>
    <cellStyle name="_20100326高清市院遂宁检察院1080P配置清单26日改" xfId="114"/>
    <cellStyle name="差_2007年可用财力" xfId="115"/>
    <cellStyle name="差_业务工作量指标" xfId="116"/>
    <cellStyle name="好_县级基础数据" xfId="117"/>
    <cellStyle name="好_2009年一般性转移支付标准工资_~5676413" xfId="118"/>
    <cellStyle name="Accent5" xfId="119"/>
    <cellStyle name="常规 2 6" xfId="120"/>
    <cellStyle name="60% - Accent6" xfId="121"/>
    <cellStyle name="t" xfId="122"/>
    <cellStyle name="好_检验表" xfId="123"/>
    <cellStyle name="Moneda [0]_96 Risk" xfId="124"/>
    <cellStyle name="差_县级基础数据" xfId="125"/>
    <cellStyle name="烹拳 [0]_ +Foil &amp; -FOIL &amp; PAPER" xfId="126"/>
    <cellStyle name="差_Book1" xfId="127"/>
    <cellStyle name="差_地方配套按人均增幅控制8.30xl" xfId="128"/>
    <cellStyle name="好_地方配套按人均增幅控制8.31（调整结案率后）xl" xfId="129"/>
    <cellStyle name="差_2009年一般性转移支付标准工资_奖励补助测算7.23" xfId="130"/>
    <cellStyle name="Moneda_96 Risk" xfId="131"/>
    <cellStyle name="Red" xfId="132"/>
    <cellStyle name="貨幣 [0]_SGV" xfId="133"/>
    <cellStyle name="差_县级公安机关公用经费标准奖励测算方案（定稿）" xfId="134"/>
    <cellStyle name="好_银行账户情况表_2010年12月" xfId="135"/>
    <cellStyle name="好_~5676413" xfId="136"/>
    <cellStyle name="好_高中教师人数（教育厅1.6日提供）" xfId="137"/>
    <cellStyle name="Accent4_公安安全支出补充表5.14" xfId="138"/>
    <cellStyle name="好_建行" xfId="139"/>
    <cellStyle name="Header1" xfId="140"/>
    <cellStyle name="no dec" xfId="141"/>
    <cellStyle name="差_2009年一般性转移支付标准工资" xfId="142"/>
    <cellStyle name="好_2009年一般性转移支付标准工资_地方配套按人均增幅控制8.31（调整结案率后）xl" xfId="143"/>
    <cellStyle name="Accent5 - 20%" xfId="144"/>
    <cellStyle name="_ET_STYLE_NoName_00__Book1_2" xfId="145"/>
    <cellStyle name="_ET_STYLE_NoName_00__2013年指标初排2" xfId="146"/>
    <cellStyle name="好_11大理" xfId="147"/>
    <cellStyle name="常规 18" xfId="148"/>
    <cellStyle name="好_2006年全省财力计算表（中央、决算）" xfId="149"/>
    <cellStyle name="s]_x000d__x000a_load=_x000d__x000a_run=_x000d__x000a_NullPort=None_x000d__x000a_device=HP LaserJet 4 Plus,HPPCL5MS,LPT1:_x000d__x000a__x000d__x000a_[Desktop]_x000d__x000a_Wallpaper=(无)_x000d__x000a_TileWallpaper=0_x000d_" xfId="150"/>
    <cellStyle name="_ET_STYLE_NoName_00__2014年丽水市重点建设项目形象进度计划申报表（松阳县）" xfId="151"/>
    <cellStyle name="好_2009年一般性转移支付标准工资_不用软件计算9.1不考虑经费管理评价xl" xfId="152"/>
    <cellStyle name="差_Book1_2" xfId="153"/>
    <cellStyle name="差_检验表" xfId="154"/>
    <cellStyle name="常规 9" xfId="155"/>
    <cellStyle name="差_2007年人员分部门统计表" xfId="156"/>
    <cellStyle name="差_2006年基础数据" xfId="157"/>
    <cellStyle name="Accent1 - 40%" xfId="158"/>
    <cellStyle name="好_2009年一般性转移支付标准工资_奖励补助测算7.25" xfId="159"/>
    <cellStyle name="Accent3 - 40%" xfId="160"/>
    <cellStyle name="Mon閠aire [0]_!!!GO" xfId="161"/>
    <cellStyle name="好_0502通海县" xfId="162"/>
    <cellStyle name="样式 1" xfId="163"/>
    <cellStyle name="Currency_!!!GO" xfId="164"/>
    <cellStyle name="分级显示列_1_Book1" xfId="165"/>
    <cellStyle name="e鯪9Y_x000b_ 4 8" xfId="166"/>
    <cellStyle name="60% - Accent3" xfId="167"/>
    <cellStyle name="常规 2 3" xfId="168"/>
    <cellStyle name="HEADING1" xfId="169"/>
    <cellStyle name="Total" xfId="170"/>
    <cellStyle name="PSDate" xfId="171"/>
    <cellStyle name="好_奖励补助测算5.22测试" xfId="172"/>
    <cellStyle name="差_不用软件计算9.1不考虑经费管理评价xl" xfId="173"/>
    <cellStyle name="差_奖励补助测算7.25 (version 1) (version 1)" xfId="174"/>
    <cellStyle name="_ET_STYLE_NoName_00__建行" xfId="175"/>
    <cellStyle name="常规_2018年民间投资项目计划表1130" xfId="176"/>
    <cellStyle name="差_检验表（调整后）" xfId="177"/>
    <cellStyle name="_ET_STYLE_NoName_00__Book1" xfId="178"/>
    <cellStyle name="Input [yellow] 2" xfId="179"/>
    <cellStyle name="Non défini" xfId="180"/>
    <cellStyle name="货币 2" xfId="181"/>
    <cellStyle name="差_云南省2008年中小学教职工情况（教育厅提供20090101加工整理）" xfId="182"/>
    <cellStyle name="好_指标五" xfId="183"/>
    <cellStyle name="Date" xfId="184"/>
    <cellStyle name="Note" xfId="185"/>
    <cellStyle name="好_云南省2008年中小学教职工情况（教育厅提供20090101加工整理）" xfId="186"/>
    <cellStyle name="好_县级公安机关公用经费标准奖励测算方案（定稿）" xfId="187"/>
    <cellStyle name="Bad" xfId="188"/>
    <cellStyle name="昗弨_Pacific Region P&amp;L" xfId="189"/>
    <cellStyle name="强调 2" xfId="190"/>
    <cellStyle name="60% - Accent1" xfId="191"/>
    <cellStyle name="常规_复件_2015年固定资产投资和重大前期项目计划建议表（12.24王县对接）15114" xfId="192"/>
    <cellStyle name="强调文字颜色 5 2" xfId="193"/>
    <cellStyle name="_ET_STYLE_NoName_00__Book1_1_县公司" xfId="194"/>
    <cellStyle name="Accent4 - 60%" xfId="195"/>
    <cellStyle name="捠壿 [0.00]_Region Orders (2)" xfId="196"/>
    <cellStyle name="强调 3" xfId="197"/>
    <cellStyle name="e鯪9Y_x000b_ 4 7" xfId="198"/>
    <cellStyle name="60% - Accent2" xfId="199"/>
    <cellStyle name="部门" xfId="200"/>
    <cellStyle name="常规 2 2" xfId="201"/>
    <cellStyle name="_本部汇总" xfId="202"/>
    <cellStyle name="好_Book1_2" xfId="203"/>
    <cellStyle name="标题 4 2" xfId="204"/>
    <cellStyle name="千位分隔 3" xfId="205"/>
    <cellStyle name="差_2008年县级公安保障标准落实奖励经费分配测算" xfId="206"/>
    <cellStyle name="RowLevel_0" xfId="207"/>
    <cellStyle name="Millares [0]_96 Risk" xfId="208"/>
    <cellStyle name="Valuta_pldt" xfId="209"/>
    <cellStyle name="20% - 强调文字颜色 6 2" xfId="210"/>
    <cellStyle name="好_Book2" xfId="211"/>
    <cellStyle name="强调文字颜色 6 2" xfId="212"/>
    <cellStyle name="差_城建部门" xfId="213"/>
    <cellStyle name="Norma,_laroux_4_营业在建 (2)_E21" xfId="214"/>
    <cellStyle name="Heading 2" xfId="215"/>
    <cellStyle name="20% - 强调文字颜色 3 2" xfId="216"/>
    <cellStyle name="_Book1_4" xfId="217"/>
    <cellStyle name="好_03昭通" xfId="218"/>
    <cellStyle name="差_2、土地面积、人口、粮食产量基本情况" xfId="219"/>
    <cellStyle name="20% - 强调文字颜色 2 2" xfId="220"/>
    <cellStyle name="千分位_ 白土" xfId="221"/>
    <cellStyle name="差_1003牟定县" xfId="222"/>
    <cellStyle name="Accent2" xfId="223"/>
    <cellStyle name="comma-d" xfId="224"/>
    <cellStyle name="霓付 [0]_ +Foil &amp; -FOIL &amp; PAPER" xfId="225"/>
    <cellStyle name="千分位[0]_ 白土" xfId="226"/>
    <cellStyle name="e鯪9Y_x000b_ 4" xfId="227"/>
    <cellStyle name="Accent5 - 40%" xfId="228"/>
    <cellStyle name="汇总 2" xfId="229"/>
    <cellStyle name="好_城建部门" xfId="230"/>
    <cellStyle name="链接单元格 2" xfId="231"/>
    <cellStyle name="_ET_STYLE_NoName_00__2013年指标初排" xfId="232"/>
    <cellStyle name="好_云南省2008年中小学教师人数统计表" xfId="233"/>
    <cellStyle name="差_2009年一般性转移支付标准工资_地方配套按人均增幅控制8.30一般预算平均增幅、人均可用财力平均增幅两次控制、社会治安系数调整、案件数调整xl" xfId="234"/>
    <cellStyle name="霓付_ +Foil &amp; -FOIL &amp; PAPER" xfId="235"/>
    <cellStyle name="好_2009年一般性转移支付标准工资" xfId="236"/>
    <cellStyle name="Calc Currency (0)" xfId="237"/>
    <cellStyle name="20% - Accent1" xfId="238"/>
    <cellStyle name="Accent1 - 20%" xfId="239"/>
    <cellStyle name="好_Book1_3" xfId="240"/>
    <cellStyle name="标题 1 2" xfId="241"/>
    <cellStyle name="差_下半年禁毒办案经费分配2544.3万元" xfId="242"/>
    <cellStyle name="e鯪9Y_x000b_ 18" xfId="243"/>
    <cellStyle name="60% - 强调文字颜色 3 2" xfId="244"/>
    <cellStyle name="e鯪9Y_x000b_ 22" xfId="245"/>
    <cellStyle name="e鯪9Y_x000b_ 17" xfId="246"/>
    <cellStyle name="差_云南省2008年中小学教师人数统计表" xfId="247"/>
    <cellStyle name="差_2009年一般性转移支付标准工资_奖励补助测算5.24冯铸" xfId="248"/>
    <cellStyle name="差_义务教育阶段教职工人数（教育厅提供最终）" xfId="249"/>
    <cellStyle name="好_教育厅提供义务教育及高中教师人数（2009年1月6日）" xfId="250"/>
    <cellStyle name="好_地方配套按人均增幅控制8.30xl" xfId="251"/>
    <cellStyle name="注释 2" xfId="252"/>
    <cellStyle name="40% - Accent2" xfId="253"/>
    <cellStyle name="Dollar (zero dec)" xfId="254"/>
    <cellStyle name="差_2009年一般性转移支付标准工资_地方配套按人均增幅控制8.30xl" xfId="255"/>
    <cellStyle name="差_Book1_1" xfId="256"/>
    <cellStyle name="差_县公司" xfId="257"/>
    <cellStyle name="Output" xfId="258"/>
    <cellStyle name="Accent4 - 20%" xfId="259"/>
    <cellStyle name="好_530629_2006年县级财政报表附表" xfId="260"/>
    <cellStyle name="Accent5_公安安全支出补充表5.14" xfId="261"/>
    <cellStyle name="Pourcentage_pldt" xfId="262"/>
    <cellStyle name="好_第一部分：综合全" xfId="263"/>
    <cellStyle name="标题 5" xfId="264"/>
    <cellStyle name="好_Book1" xfId="265"/>
    <cellStyle name="_ET_STYLE_NoName_00__2012基本建设财务收支计划" xfId="266"/>
    <cellStyle name="好_指标四" xfId="267"/>
    <cellStyle name="Milliers_!!!GO" xfId="268"/>
    <cellStyle name="Accent3 - 20%" xfId="269"/>
    <cellStyle name="后继超链接" xfId="270"/>
    <cellStyle name="e鯪9Y_x000b_ 11 9_2013年指标初排2" xfId="271"/>
    <cellStyle name="好_2009年一般性转移支付标准工资_奖励补助测算5.22测试" xfId="272"/>
    <cellStyle name="好_丽江汇总" xfId="273"/>
    <cellStyle name="差_基础数据分析" xfId="274"/>
    <cellStyle name="好_县公司" xfId="275"/>
    <cellStyle name="差_2007年检察院案件数" xfId="276"/>
    <cellStyle name="Accent3" xfId="277"/>
    <cellStyle name="20% - Accent4" xfId="278"/>
    <cellStyle name="_Sheet1" xfId="279"/>
    <cellStyle name="Good" xfId="280"/>
    <cellStyle name="常规 10" xfId="281"/>
    <cellStyle name="差_2009年一般性转移支付标准工资_不用软件计算9.1不考虑经费管理评价xl" xfId="282"/>
    <cellStyle name="超级链接" xfId="283"/>
    <cellStyle name="常规 4" xfId="284"/>
    <cellStyle name="Accent6_公安安全支出补充表5.14" xfId="285"/>
    <cellStyle name="_ET_STYLE_NoName_00__Sheet1" xfId="286"/>
    <cellStyle name="差_2009年一般性转移支付标准工资_奖励补助测算7.25" xfId="287"/>
    <cellStyle name="差_2009年一般性转移支付标准工资_地方配套按人均增幅控制8.31（调整结案率后）xl" xfId="288"/>
    <cellStyle name="Normal 2" xfId="289"/>
    <cellStyle name="_南方电网" xfId="290"/>
    <cellStyle name="差_0605石屏县" xfId="291"/>
    <cellStyle name="_ET_STYLE_NoName_00__云南水利电力有限公司" xfId="292"/>
    <cellStyle name="_一期道路" xfId="293"/>
    <cellStyle name="好_0605石屏县" xfId="294"/>
    <cellStyle name="差_银行账户情况表_2010年12月" xfId="295"/>
    <cellStyle name="好_奖励补助测算7.25 (version 1) (version 1)" xfId="296"/>
    <cellStyle name="好_1110洱源县" xfId="297"/>
    <cellStyle name="Accent2_公安安全支出补充表5.14" xfId="298"/>
    <cellStyle name="好_2016年固定资产投资计划建议表总表1.20" xfId="299"/>
    <cellStyle name="Explanatory Text" xfId="300"/>
    <cellStyle name="强调文字颜色 1 2" xfId="301"/>
    <cellStyle name="e鯪9Y_x000b_ 11 9" xfId="302"/>
    <cellStyle name="差_1110洱源县" xfId="303"/>
    <cellStyle name="40% - 强调文字颜色 3 2" xfId="304"/>
    <cellStyle name="常规 5" xfId="305"/>
    <cellStyle name="60% - 强调文字颜色 2 2" xfId="306"/>
    <cellStyle name="差_下半年禁吸戒毒经费1000万元" xfId="307"/>
    <cellStyle name="差_2009年一般性转移支付标准工资_~4190974" xfId="308"/>
    <cellStyle name="_ET_STYLE_NoName_00__Book1_县公司" xfId="309"/>
    <cellStyle name="Dezimal [0]_laroux" xfId="310"/>
    <cellStyle name="常规 2 8" xfId="311"/>
    <cellStyle name="输入 2" xfId="312"/>
    <cellStyle name="差_财政支出对上级的依赖程度" xfId="313"/>
    <cellStyle name="好_2009年一般性转移支付标准工资_~4190974" xfId="314"/>
    <cellStyle name="Accent3 - 60%" xfId="315"/>
    <cellStyle name="好_云南省2008年转移支付测算——州市本级考核部分及政策性测算" xfId="316"/>
    <cellStyle name="40% - 强调文字颜色 5 2" xfId="317"/>
    <cellStyle name="差_Book1_银行账户情况表_2010年12月" xfId="318"/>
    <cellStyle name="好_Book1_县公司" xfId="319"/>
    <cellStyle name="好_2006年分析表" xfId="320"/>
    <cellStyle name="差_文体广播部门" xfId="321"/>
    <cellStyle name="好_M01-2(州市补助收入)" xfId="322"/>
    <cellStyle name="40% - 强调文字颜色 1 2" xfId="323"/>
    <cellStyle name="差_指标四" xfId="324"/>
    <cellStyle name="40% - 强调文字颜色 2 2" xfId="325"/>
    <cellStyle name="好_奖励补助测算7.25" xfId="326"/>
    <cellStyle name="数字" xfId="327"/>
    <cellStyle name="常规 2 7" xfId="328"/>
    <cellStyle name="40% - Accent3" xfId="329"/>
    <cellStyle name="Fixed" xfId="330"/>
    <cellStyle name="好_卫生部门" xfId="331"/>
    <cellStyle name="好_530623_2006年县级财政报表附表" xfId="332"/>
    <cellStyle name="好_5334_2006年迪庆县级财政报表附表" xfId="333"/>
    <cellStyle name="样式 1_2016年丽水市重点建设项目形象进度计划申报表0125" xfId="334"/>
    <cellStyle name="_2010年市重点项目计划（分县初稿）" xfId="335"/>
    <cellStyle name="好_文体广播部门" xfId="336"/>
    <cellStyle name="好_云南水利电力有限公司" xfId="337"/>
    <cellStyle name="Accent3_公安安全支出补充表5.14" xfId="338"/>
    <cellStyle name="40% - Accent6" xfId="339"/>
    <cellStyle name="好_00省级(定稿)" xfId="340"/>
    <cellStyle name="好_第五部分(才淼、饶永宏）" xfId="341"/>
    <cellStyle name="常规 12" xfId="342"/>
    <cellStyle name="Accent5 - 60%" xfId="343"/>
    <cellStyle name="好_2007年人员分部门统计表" xfId="344"/>
    <cellStyle name="60% - 强调文字颜色 6 2" xfId="345"/>
    <cellStyle name="_ET_STYLE_NoName_00__Book1_银行账户情况表_2010年12月" xfId="346"/>
    <cellStyle name="商品名称" xfId="347"/>
    <cellStyle name="Heading 4" xfId="348"/>
    <cellStyle name="60% - 强调文字颜色 1 2" xfId="349"/>
    <cellStyle name="콤마 [0]_BOILER-CO1" xfId="350"/>
    <cellStyle name="40% - Accent4" xfId="351"/>
    <cellStyle name="Normal - Style1" xfId="352"/>
    <cellStyle name="差_05玉溪" xfId="353"/>
    <cellStyle name="常规 11" xfId="354"/>
    <cellStyle name="差_财政供养人员" xfId="355"/>
    <cellStyle name="60% - Accent4" xfId="356"/>
    <cellStyle name="Hyperlink_AheadBehind.xls Chart 23" xfId="357"/>
    <cellStyle name="per.style" xfId="358"/>
    <cellStyle name="常规 2 4" xfId="359"/>
    <cellStyle name="PSInt" xfId="360"/>
    <cellStyle name="Currency1" xfId="361"/>
    <cellStyle name="常规 13" xfId="362"/>
    <cellStyle name="普通_ 白土" xfId="363"/>
    <cellStyle name="差_汇总" xfId="364"/>
    <cellStyle name="HEADING2" xfId="365"/>
    <cellStyle name="差_地方配套按人均增幅控制8.31（调整结案率后）xl" xfId="366"/>
    <cellStyle name="捠壿_Region Orders (2)" xfId="367"/>
    <cellStyle name="_关于报送保障性安居工程有关情况的" xfId="368"/>
    <cellStyle name="好_检验表（调整后）" xfId="369"/>
    <cellStyle name="Accent2 - 20%" xfId="370"/>
    <cellStyle name="_Book1_2" xfId="371"/>
    <cellStyle name="ColLevel_0" xfId="372"/>
    <cellStyle name="?鹎%U龡&amp;H?_x0008__x001c__x001c_?_x0007__x0001__x0001_" xfId="373"/>
    <cellStyle name="常规_市重点项目计划进度表" xfId="374"/>
    <cellStyle name="差_奖励补助测算7.23" xfId="375"/>
    <cellStyle name="好_Book1_银行账户情况表_2010年12月" xfId="376"/>
    <cellStyle name="Accent6" xfId="377"/>
    <cellStyle name="一般_SGV" xfId="378"/>
    <cellStyle name="e鯪9Y_x000b_ 6" xfId="379"/>
    <cellStyle name="差_5334_2006年迪庆县级财政报表附表" xfId="380"/>
    <cellStyle name="e鯪9Y_x000b_" xfId="381"/>
    <cellStyle name="常规 14" xfId="382"/>
    <cellStyle name="_ET_STYLE_NoName_00__2012年固定资产投资计划建议表（修改后报发改）" xfId="383"/>
    <cellStyle name="差_2006年水利统计指标统计表" xfId="384"/>
    <cellStyle name="Accent6 - 40%" xfId="385"/>
    <cellStyle name="20% - Accent3" xfId="386"/>
    <cellStyle name="Millares_96 Risk" xfId="387"/>
    <cellStyle name="差_奖励补助测算7.25" xfId="388"/>
    <cellStyle name="Valuta (0)_pldt" xfId="389"/>
    <cellStyle name="差_第五部分(才淼、饶永宏）" xfId="390"/>
    <cellStyle name="Standard_AREAS" xfId="391"/>
    <cellStyle name="标题 2 2" xfId="392"/>
    <cellStyle name="Grey" xfId="393"/>
    <cellStyle name="6mal" xfId="394"/>
    <cellStyle name="数量" xfId="395"/>
    <cellStyle name="差_00省级(定稿)" xfId="396"/>
    <cellStyle name="后继超级链接" xfId="397"/>
    <cellStyle name="常规 17" xfId="398"/>
    <cellStyle name="千位_ 方正PC" xfId="399"/>
    <cellStyle name="_Book1" xfId="400"/>
    <cellStyle name="好_下半年禁毒办案经费分配2544.3万元" xfId="401"/>
    <cellStyle name="40% - 强调文字颜色 6 2" xfId="402"/>
    <cellStyle name="差_03昭通" xfId="403"/>
    <cellStyle name="好_历年教师人数" xfId="404"/>
    <cellStyle name="Normal_!!!GO" xfId="405"/>
    <cellStyle name="差_地方配套按人均增幅控制8.30一般预算平均增幅、人均可用财力平均增幅两次控制、社会治安系数调整、案件数调整xl" xfId="406"/>
    <cellStyle name="常规 2_02-2008决算报表格式" xfId="407"/>
    <cellStyle name="Input [yellow]" xfId="408"/>
    <cellStyle name="Linked Cells" xfId="409"/>
    <cellStyle name="常规 3" xfId="410"/>
    <cellStyle name="差_三季度－表二" xfId="411"/>
    <cellStyle name="常规_Sheet1_附件1：遂昌县各责任单位完成重点建设项目进度排名通报（1—7月）" xfId="412"/>
    <cellStyle name="PSHeading" xfId="413"/>
    <cellStyle name="差_530623_2006年县级财政报表附表" xfId="414"/>
    <cellStyle name="Calculation" xfId="415"/>
    <cellStyle name="好_Book1_1" xfId="416"/>
    <cellStyle name="千位分隔 2" xfId="417"/>
    <cellStyle name="Comma_!!!GO" xfId="418"/>
    <cellStyle name="好_义务教育阶段教职工人数（教育厅提供最终）" xfId="419"/>
    <cellStyle name="寘嬫愗傝 [0.00]_Region Orders (2)" xfId="420"/>
    <cellStyle name="差_2009年一般性转移支付标准工资_~5676413" xfId="421"/>
    <cellStyle name="检查单元格 2" xfId="422"/>
    <cellStyle name="归盒啦_95" xfId="423"/>
    <cellStyle name="Linked Cell" xfId="424"/>
    <cellStyle name="千位[0]_ 方正PC" xfId="425"/>
    <cellStyle name="e鯪9Y_x000b_ 3" xfId="426"/>
    <cellStyle name="Tusental_pldt" xfId="427"/>
    <cellStyle name="표준_0N-HANDLING " xfId="428"/>
    <cellStyle name="好_财政供养人员" xfId="429"/>
    <cellStyle name="_Book1_金融业务培训人员情况表" xfId="430"/>
    <cellStyle name="Header2" xfId="431"/>
    <cellStyle name="_ET_STYLE_NoName_00_" xfId="432"/>
    <cellStyle name="差_2016年固定资产投资计划建议表总表1.20" xfId="433"/>
    <cellStyle name="未定义" xfId="434"/>
    <cellStyle name="编号" xfId="435"/>
    <cellStyle name="통화 [0]_BOILER-CO1" xfId="436"/>
    <cellStyle name="好_云南农村义务教育统计表" xfId="437"/>
    <cellStyle name="comma zerodec" xfId="438"/>
    <cellStyle name="통화_BOILER-CO1" xfId="439"/>
    <cellStyle name="_Book1_3" xfId="440"/>
    <cellStyle name="Heading 1" xfId="441"/>
    <cellStyle name="好_2009年一般性转移支付标准工资_地方配套按人均增幅控制8.30xl" xfId="442"/>
    <cellStyle name="好_2、土地面积、人口、粮食产量基本情况" xfId="443"/>
    <cellStyle name="好_2006年水利统计指标统计表" xfId="444"/>
    <cellStyle name="好_奖励补助测算5.24冯铸" xfId="445"/>
    <cellStyle name="Percent [2]" xfId="446"/>
    <cellStyle name="Accent1_公安安全支出补充表5.14" xfId="447"/>
    <cellStyle name="_ET_STYLE_NoName_00__松阳县2012年投资计划建议表" xfId="448"/>
    <cellStyle name="20% - Accent5" xfId="449"/>
    <cellStyle name="好_财政支出对上级的依赖程度" xfId="450"/>
    <cellStyle name="e鯪9Y_x000b_ 15" xfId="451"/>
    <cellStyle name="e鯪9Y_x000b_ 20" xfId="452"/>
    <cellStyle name="差_建行" xfId="453"/>
    <cellStyle name="常规 7" xfId="454"/>
    <cellStyle name="㼿㼿㼿㼿㼿㼿㼿㼿㼿㼿㼿?" xfId="455"/>
    <cellStyle name="New Times Roman" xfId="456"/>
    <cellStyle name="好_2009年一般性转移支付标准工资_奖励补助测算5.24冯铸" xfId="457"/>
    <cellStyle name="好_2009年一般性转移支付标准工资_奖励补助测算5.23新" xfId="458"/>
    <cellStyle name="好_2006年基础数据" xfId="459"/>
    <cellStyle name="小数" xfId="460"/>
    <cellStyle name="常规_2016年丽水市重点建设项目形象进度计划申报表0125" xfId="461"/>
    <cellStyle name="好_2009年一般性转移支付标准工资_奖励补助测算7.25 (version 1) (version 1)" xfId="462"/>
    <cellStyle name="强调文字颜色 4 2" xfId="463"/>
    <cellStyle name="60% - Accent5" xfId="464"/>
    <cellStyle name="常规 2 5" xfId="465"/>
    <cellStyle name="差_云南农村义务教育统计表" xfId="466"/>
    <cellStyle name="콤마_BOILER-CO1" xfId="467"/>
    <cellStyle name="20% - 强调文字颜色 5 2" xfId="468"/>
    <cellStyle name="_Book1_1" xfId="469"/>
    <cellStyle name="好_汇总-县级财政报表附表" xfId="470"/>
    <cellStyle name="差_2006年在职人员情况" xfId="471"/>
    <cellStyle name="好_2007年可用财力" xfId="472"/>
    <cellStyle name="好_下半年禁吸戒毒经费1000万元" xfId="473"/>
    <cellStyle name="_ET_STYLE_NoName_00__一期道路" xfId="474"/>
    <cellStyle name="百分比 2" xfId="475"/>
    <cellStyle name="常规 16" xfId="476"/>
    <cellStyle name="PSDec" xfId="477"/>
    <cellStyle name="好_基础数据分析" xfId="478"/>
    <cellStyle name="Followed Hyperlink_AheadBehind.xls Chart 23" xfId="479"/>
    <cellStyle name="强调 1" xfId="480"/>
    <cellStyle name="好_一期道路" xfId="481"/>
    <cellStyle name="Accent1" xfId="482"/>
    <cellStyle name="差_Book1_3" xfId="483"/>
    <cellStyle name="_松阳市、县（市、区）2013-2015年中小河流项目复核成果表" xfId="484"/>
    <cellStyle name="60% - 强调文字颜色 4 2" xfId="485"/>
    <cellStyle name="Neutral" xfId="486"/>
    <cellStyle name="t_HVAC Equipment (3)" xfId="487"/>
    <cellStyle name="差_一期道路" xfId="488"/>
    <cellStyle name="小数 2" xfId="489"/>
    <cellStyle name="Accent1 - 60%" xfId="490"/>
    <cellStyle name="差_第一部分：综合全" xfId="491"/>
    <cellStyle name="Accent4 - 40%" xfId="492"/>
    <cellStyle name="强调文字颜色 3 2" xfId="493"/>
    <cellStyle name="e鯪9Y_x000b_ 4 3" xfId="494"/>
    <cellStyle name="Warning Text" xfId="495"/>
    <cellStyle name="烹拳_ +Foil &amp; -FOIL &amp; PAPER" xfId="496"/>
    <cellStyle name="e鯪9Y_x000b_ 16" xfId="497"/>
    <cellStyle name="_ET_STYLE_NoName_00__Book1_1" xfId="498"/>
    <cellStyle name="Tusental (0)_pldt" xfId="499"/>
    <cellStyle name="差 2" xfId="500"/>
    <cellStyle name="警告文本 2" xfId="501"/>
    <cellStyle name="Black" xfId="502"/>
    <cellStyle name="常规_2018年政府投资项目计划表1130" xfId="503"/>
    <cellStyle name="40% - Accent5" xfId="504"/>
    <cellStyle name="好_不用软件计算9.1不考虑经费管理评价xl" xfId="505"/>
    <cellStyle name="差_2013年固定资产投资和重大前期项目计划建议表（1120)0" xfId="506"/>
    <cellStyle name="常规 2 2 2" xfId="507"/>
    <cellStyle name="钎霖_4岿角利" xfId="508"/>
    <cellStyle name="差_2009年一般性转移支付标准工资_奖励补助测算7.25 (version 1) (version 1)" xfId="509"/>
    <cellStyle name="貨幣_SGV" xfId="510"/>
    <cellStyle name="分级显示行_1_13区汇总" xfId="511"/>
    <cellStyle name="差_汇总-县级财政报表附表" xfId="512"/>
    <cellStyle name="好_教师绩效工资测算表（离退休按各地上报数测算）2009年1月1日" xfId="513"/>
    <cellStyle name="40% - Accent1" xfId="514"/>
    <cellStyle name="e鯪9Y_x000b_ 4 2" xfId="515"/>
    <cellStyle name="差_~5676413" xfId="516"/>
    <cellStyle name="差_云南水利电力有限公司" xfId="517"/>
    <cellStyle name="数字 2" xfId="518"/>
    <cellStyle name="Check Cell" xfId="519"/>
    <cellStyle name="常规 20" xfId="520"/>
    <cellStyle name="好_~4190974" xfId="521"/>
    <cellStyle name="好_2007年检察院案件数" xfId="522"/>
    <cellStyle name="Dezimal_laroux" xfId="523"/>
    <cellStyle name="差_2016年固定资产投资计划建议表总表1009" xfId="524"/>
    <cellStyle name="Milliers [0]_!!!GO" xfId="525"/>
    <cellStyle name="借出原因" xfId="526"/>
    <cellStyle name="解释性文本 2" xfId="527"/>
    <cellStyle name="Border" xfId="528"/>
    <cellStyle name="好_2007年政法部门业务指标" xfId="529"/>
    <cellStyle name="㼿㼿㼿㼿㼿㼿" xfId="530"/>
    <cellStyle name="差_Book1_县公司" xfId="531"/>
    <cellStyle name="好_奖励补助测算7.23" xfId="532"/>
    <cellStyle name="差_历年教师人数" xfId="533"/>
    <cellStyle name="s]_x005f_x000d__x000a_load=_x005f_x000d__x000a_run=_x005f_x000d__x000a_NullPort=None_x005f_x000d__x000a_device=HP LaserJet 4 Plus,HPPCL5MS,LPT1:_x005f_x000d__x000a__x005f_x000d__x000a_[Desktop]_x005f_x000d__x000a_Wallpaper=(无)_x005f_x000d__x000a_TileWallp" xfId="534"/>
    <cellStyle name="差_11大理" xfId="535"/>
    <cellStyle name="百分比 3" xfId="536"/>
    <cellStyle name="Comma [0]" xfId="537"/>
    <cellStyle name="Accent6 - 60%" xfId="538"/>
    <cellStyle name="好_2016年固定资产投资计划建议表总表1009" xfId="539"/>
    <cellStyle name="sstot" xfId="540"/>
    <cellStyle name="强调文字颜色 2 2" xfId="541"/>
    <cellStyle name="差_0502通海县" xfId="542"/>
    <cellStyle name="标题 3 2" xfId="543"/>
    <cellStyle name="常规 8" xfId="544"/>
    <cellStyle name="常规_1_1" xfId="545"/>
    <cellStyle name="_ET_STYLE_NoName_00__Book1_1_银行账户情况表_2010年12月" xfId="546"/>
    <cellStyle name="差_530629_2006年县级财政报表附表" xfId="547"/>
    <cellStyle name="差_2008云南省分县市中小学教职工统计表（教育厅提供）" xfId="548"/>
    <cellStyle name="差_M01-2(州市补助收入)" xfId="549"/>
    <cellStyle name="好_2006年在职人员情况" xfId="550"/>
    <cellStyle name="货币 2 2" xfId="551"/>
    <cellStyle name="Title" xfId="552"/>
    <cellStyle name="差_~4190974" xfId="553"/>
    <cellStyle name="好_2008云南省分县市中小学教职工统计表（教育厅提供）" xfId="554"/>
    <cellStyle name="e鯪9Y_x000b_ 4 10" xfId="555"/>
    <cellStyle name="PSSpacer" xfId="556"/>
    <cellStyle name="60% - 强调文字颜色 5 2" xfId="557"/>
    <cellStyle name="e鯪9Y_x000b_ 2" xfId="558"/>
    <cellStyle name="好 2" xfId="559"/>
    <cellStyle name="差_2013年指标初排2" xfId="560"/>
    <cellStyle name="差_M03" xfId="561"/>
    <cellStyle name="20% - Accent6" xfId="562"/>
    <cellStyle name="差_丽江汇总" xfId="563"/>
    <cellStyle name="Mon閠aire_!!!GO" xfId="564"/>
    <cellStyle name="20% - 强调文字颜色 4 2" xfId="565"/>
    <cellStyle name="Accent4" xfId="566"/>
    <cellStyle name="差_00省级(打印)" xfId="567"/>
    <cellStyle name="好_地方配套按人均增幅控制8.30一般预算平均增幅、人均可用财力平均增幅两次控制、社会治安系数调整、案件数调整xl" xfId="568"/>
    <cellStyle name="Input Cells" xfId="569"/>
    <cellStyle name="寘嬫愗傝_Region Orders (2)" xfId="570"/>
    <cellStyle name="差_云南省2008年转移支付测算——州市本级考核部分及政策性测算" xfId="571"/>
    <cellStyle name="常规 2" xfId="572"/>
    <cellStyle name="Percent_!!!GO" xfId="573"/>
    <cellStyle name="20% - Accent2" xfId="574"/>
    <cellStyle name="差_2009年一般性转移支付标准工资_奖励补助测算5.23新" xfId="575"/>
    <cellStyle name="表标题" xfId="576"/>
    <cellStyle name="差_卫生部门" xfId="577"/>
    <cellStyle name="e鯪9Y_x000b_ 11 9 2" xfId="578"/>
    <cellStyle name="差_高中教师人数（教育厅1.6日提供）" xfId="579"/>
    <cellStyle name="好_2009年一般性转移支付标准工资_奖励补助测算7.23" xfId="580"/>
    <cellStyle name="好_2013年指标初排2" xfId="5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externalLink" Target="externalLinks/externalLink10.xml" /><Relationship Id="rId19" Type="http://schemas.openxmlformats.org/officeDocument/2006/relationships/externalLink" Target="externalLinks/externalLink11.xml" /><Relationship Id="rId20" Type="http://schemas.openxmlformats.org/officeDocument/2006/relationships/externalLink" Target="externalLinks/externalLink12.xml" /><Relationship Id="rId21" Type="http://schemas.openxmlformats.org/officeDocument/2006/relationships/externalLink" Target="externalLinks/externalLink13.xml" /><Relationship Id="rId22" Type="http://schemas.openxmlformats.org/officeDocument/2006/relationships/externalLink" Target="externalLinks/externalLink14.xml" /><Relationship Id="rId23" Type="http://schemas.openxmlformats.org/officeDocument/2006/relationships/externalLink" Target="externalLinks/externalLink15.xml" /><Relationship Id="rId24" Type="http://schemas.openxmlformats.org/officeDocument/2006/relationships/externalLink" Target="externalLinks/externalLink16.xml" /><Relationship Id="rId25" Type="http://schemas.openxmlformats.org/officeDocument/2006/relationships/externalLink" Target="externalLinks/externalLink17.xml" /><Relationship Id="rId26" Type="http://schemas.openxmlformats.org/officeDocument/2006/relationships/externalLink" Target="externalLinks/externalLink18.xml" /><Relationship Id="rId27" Type="http://schemas.openxmlformats.org/officeDocument/2006/relationships/externalLink" Target="externalLinks/externalLink19.xml" /><Relationship Id="rId28" Type="http://schemas.openxmlformats.org/officeDocument/2006/relationships/externalLink" Target="externalLinks/externalLink20.xml" /><Relationship Id="rId29" Type="http://schemas.openxmlformats.org/officeDocument/2006/relationships/externalLink" Target="externalLinks/externalLink21.xml" /><Relationship Id="rId30" Type="http://schemas.openxmlformats.org/officeDocument/2006/relationships/externalLink" Target="externalLinks/externalLink22.xml" /><Relationship Id="rId31" Type="http://schemas.openxmlformats.org/officeDocument/2006/relationships/externalLink" Target="externalLinks/externalLink23.xml" /><Relationship Id="rId32" Type="http://schemas.openxmlformats.org/officeDocument/2006/relationships/externalLink" Target="externalLinks/externalLink24.xml" /><Relationship Id="rId33" Type="http://schemas.openxmlformats.org/officeDocument/2006/relationships/externalLink" Target="externalLinks/externalLink25.xml" /><Relationship Id="rId34" Type="http://schemas.openxmlformats.org/officeDocument/2006/relationships/externalLink" Target="externalLinks/externalLink26.xml" /><Relationship Id="rId35" Type="http://schemas.openxmlformats.org/officeDocument/2006/relationships/externalLink" Target="externalLinks/externalLink27.xml" /><Relationship Id="rId36" Type="http://schemas.openxmlformats.org/officeDocument/2006/relationships/externalLink" Target="externalLinks/externalLink28.xml" /><Relationship Id="rId37" Type="http://schemas.openxmlformats.org/officeDocument/2006/relationships/externalLink" Target="externalLinks/externalLink29.xml" /><Relationship Id="rId38" Type="http://schemas.openxmlformats.org/officeDocument/2006/relationships/externalLink" Target="externalLinks/externalLink30.xml" /><Relationship Id="rId39" Type="http://schemas.openxmlformats.org/officeDocument/2006/relationships/externalLink" Target="externalLinks/externalLink31.xml" /><Relationship Id="rId40" Type="http://schemas.openxmlformats.org/officeDocument/2006/relationships/externalLink" Target="externalLinks/externalLink32.xml" /><Relationship Id="rId41" Type="http://schemas.openxmlformats.org/officeDocument/2006/relationships/externalLink" Target="externalLinks/externalLink33.xml" /><Relationship Id="rId42" Type="http://schemas.openxmlformats.org/officeDocument/2006/relationships/externalLink" Target="externalLinks/externalLink34.xml" /><Relationship Id="rId43" Type="http://schemas.openxmlformats.org/officeDocument/2006/relationships/externalLink" Target="externalLinks/externalLink35.xml" /><Relationship Id="rId44" Type="http://schemas.openxmlformats.org/officeDocument/2006/relationships/externalLink" Target="externalLinks/externalLink36.xml" /><Relationship Id="rId45" Type="http://schemas.openxmlformats.org/officeDocument/2006/relationships/externalLink" Target="externalLinks/externalLink37.xml" /><Relationship Id="rId46" Type="http://schemas.openxmlformats.org/officeDocument/2006/relationships/externalLink" Target="externalLinks/externalLink38.xml" /><Relationship Id="rId47" Type="http://schemas.openxmlformats.org/officeDocument/2006/relationships/externalLink" Target="externalLinks/externalLink39.xml" /><Relationship Id="rId48" Type="http://schemas.openxmlformats.org/officeDocument/2006/relationships/externalLink" Target="externalLinks/externalLink40.xml" /><Relationship Id="rId49" Type="http://schemas.openxmlformats.org/officeDocument/2006/relationships/externalLink" Target="externalLinks/externalLink41.xml" /><Relationship Id="rId50" Type="http://schemas.openxmlformats.org/officeDocument/2006/relationships/externalLink" Target="externalLinks/externalLink42.xml" /><Relationship Id="rId51" Type="http://schemas.openxmlformats.org/officeDocument/2006/relationships/externalLink" Target="externalLinks/externalLink43.xml" /><Relationship Id="rId52" Type="http://schemas.openxmlformats.org/officeDocument/2006/relationships/externalLink" Target="externalLinks/externalLink44.xml" /><Relationship Id="rId53" Type="http://schemas.openxmlformats.org/officeDocument/2006/relationships/externalLink" Target="externalLinks/externalLink45.xml" /><Relationship Id="rId54" Type="http://schemas.openxmlformats.org/officeDocument/2006/relationships/externalLink" Target="externalLinks/externalLink46.xml" /><Relationship Id="rId55" Type="http://schemas.openxmlformats.org/officeDocument/2006/relationships/externalLink" Target="externalLinks/externalLink47.xml" /><Relationship Id="rId56" Type="http://schemas.openxmlformats.org/officeDocument/2006/relationships/externalLink" Target="externalLinks/externalLink48.xml" /><Relationship Id="rId5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219075</xdr:colOff>
      <xdr:row>6</xdr:row>
      <xdr:rowOff>0</xdr:rowOff>
    </xdr:from>
    <xdr:ext cx="76200" cy="209550"/>
    <xdr:sp fLocksText="0">
      <xdr:nvSpPr>
        <xdr:cNvPr id="1" name="TextBox 2"/>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 name="TextBox 3"/>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 name="TextBox 4"/>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 name="TextBox 5"/>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 name="TextBox 6"/>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 name="TextBox 7"/>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 name="TextBox 8"/>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 name="TextBox 9"/>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9" name="TextBox 10"/>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0" name="TextBox 11"/>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1" name="TextBox 12"/>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2" name="TextBox 13"/>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3" name="TextBox 14"/>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4" name="TextBox 15"/>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5" name="TextBox 16"/>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6" name="TextBox 17"/>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7" name="TextBox 18"/>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8" name="TextBox 19"/>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9" name="TextBox 20"/>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0" name="TextBox 21"/>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1" name="TextBox 22"/>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2" name="TextBox 23"/>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3" name="TextBox 24"/>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4" name="TextBox 25"/>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5" name="TextBox 26"/>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6" name="TextBox 27"/>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7" name="TextBox 28"/>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8" name="TextBox 29"/>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9" name="TextBox 30"/>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0" name="TextBox 31"/>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1" name="TextBox 32"/>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2" name="TextBox 33"/>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3" name="TextBox 34"/>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4" name="TextBox 35"/>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5" name="TextBox 36"/>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6" name="TextBox 37"/>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7" name="TextBox 38"/>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8" name="TextBox 39"/>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9" name="TextBox 40"/>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0" name="TextBox 41"/>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1" name="TextBox 42"/>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2" name="TextBox 43"/>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3" name="TextBox 44"/>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4" name="TextBox 45"/>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5" name="TextBox 46"/>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6" name="TextBox 47"/>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7" name="TextBox 48"/>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8" name="TextBox 49"/>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9" name="TextBox 50"/>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0" name="TextBox 51"/>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1" name="TextBox 52"/>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2" name="TextBox 53"/>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3" name="TextBox 54"/>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4" name="TextBox 55"/>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5" name="TextBox 56"/>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6" name="TextBox 57"/>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7" name="TextBox 58"/>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8" name="TextBox 59"/>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9" name="TextBox 60"/>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0" name="TextBox 61"/>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1" name="TextBox 62"/>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2" name="TextBox 63"/>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3" name="TextBox 64"/>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4" name="TextBox 65"/>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5" name="TextBox 66"/>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6" name="TextBox 67"/>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7" name="TextBox 68"/>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8" name="TextBox 69"/>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9" name="TextBox 70"/>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0" name="TextBox 71"/>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1" name="TextBox 72"/>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2" name="TextBox 73"/>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3" name="TextBox 74"/>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4" name="TextBox 75"/>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5" name="TextBox 76"/>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6" name="TextBox 77"/>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7" name="TextBox 78"/>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8" name="TextBox 79"/>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9" name="TextBox 80"/>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0" name="TextBox 81"/>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1" name="TextBox 82"/>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2" name="TextBox 83"/>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3" name="TextBox 84"/>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4" name="TextBox 85"/>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5" name="TextBox 86"/>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6" name="TextBox 87"/>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7" name="TextBox 88"/>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8" name="TextBox 89"/>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9" name="TextBox 90"/>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90" name="TextBox 91"/>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91" name="TextBox 92"/>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92" name="TextBox 93"/>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93" name="TextBox 94"/>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94" name="TextBox 95"/>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95" name="TextBox 96"/>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96" name="TextBox 97"/>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97" name="TextBox 98"/>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98" name="TextBox 99"/>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99" name="TextBox 100"/>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00" name="TextBox 101"/>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01" name="TextBox 102"/>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02" name="TextBox 103"/>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03" name="TextBox 104"/>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04" name="TextBox 105"/>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05" name="TextBox 106"/>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06" name="TextBox 107"/>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07" name="TextBox 108"/>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08" name="TextBox 109"/>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09" name="TextBox 110"/>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10" name="TextBox 111"/>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11" name="TextBox 112"/>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12" name="TextBox 113"/>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13" name="TextBox 114"/>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14" name="TextBox 115"/>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15" name="TextBox 116"/>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16" name="TextBox 117"/>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17" name="TextBox 118"/>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18" name="TextBox 119"/>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19" name="TextBox 120"/>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20" name="TextBox 121"/>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21" name="TextBox 122"/>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22" name="TextBox 123"/>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23" name="TextBox 124"/>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24" name="TextBox 125"/>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25" name="TextBox 126"/>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26" name="TextBox 127"/>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27" name="TextBox 128"/>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28" name="TextBox 129"/>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29" name="TextBox 130"/>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30" name="TextBox 131"/>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31" name="TextBox 132"/>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32" name="TextBox 133"/>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33" name="TextBox 134"/>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34" name="TextBox 135"/>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35" name="TextBox 136"/>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36" name="TextBox 137"/>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37" name="TextBox 138"/>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38" name="TextBox 139"/>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39" name="TextBox 140"/>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40" name="TextBox 141"/>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41" name="TextBox 142"/>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42" name="TextBox 143"/>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43" name="TextBox 144"/>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44" name="TextBox 145"/>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45" name="TextBox 146"/>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46" name="TextBox 147"/>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47" name="TextBox 148"/>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48" name="TextBox 149"/>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49" name="TextBox 150"/>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50" name="TextBox 151"/>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51" name="TextBox 152"/>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52" name="TextBox 153"/>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53" name="TextBox 154"/>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54" name="TextBox 155"/>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55" name="TextBox 156"/>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56" name="TextBox 157"/>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57" name="TextBox 158"/>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58" name="TextBox 159"/>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59" name="TextBox 160"/>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60" name="TextBox 161"/>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61" name="TextBox 162"/>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62" name="TextBox 163"/>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63" name="TextBox 164"/>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64" name="TextBox 165"/>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65" name="TextBox 166"/>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66" name="TextBox 167"/>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67" name="TextBox 168"/>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68" name="TextBox 169"/>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69" name="TextBox 170"/>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70" name="TextBox 171"/>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71" name="TextBox 172"/>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72" name="TextBox 173"/>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73" name="TextBox 174"/>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74" name="TextBox 175"/>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75" name="TextBox 176"/>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76" name="TextBox 177"/>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77" name="TextBox 178"/>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78" name="TextBox 179"/>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79" name="TextBox 180"/>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80" name="TextBox 181"/>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81" name="TextBox 182"/>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82" name="TextBox 183"/>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83" name="TextBox 184"/>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84" name="TextBox 185"/>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85" name="TextBox 186"/>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86" name="TextBox 187"/>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87" name="TextBox 188"/>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88" name="TextBox 189"/>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89" name="TextBox 190"/>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90" name="TextBox 191"/>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91" name="TextBox 192"/>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92" name="TextBox 193"/>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93" name="TextBox 194"/>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94" name="TextBox 195"/>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95" name="TextBox 196"/>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96" name="TextBox 197"/>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97" name="TextBox 198"/>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98" name="TextBox 199"/>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199" name="TextBox 200"/>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00" name="TextBox 201"/>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01" name="TextBox 202"/>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02" name="TextBox 203"/>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03" name="TextBox 204"/>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04" name="TextBox 205"/>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05" name="TextBox 206"/>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06" name="TextBox 207"/>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07" name="TextBox 208"/>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08" name="TextBox 209"/>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09" name="TextBox 210"/>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10" name="TextBox 211"/>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11" name="TextBox 212"/>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12" name="TextBox 213"/>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13" name="TextBox 214"/>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14" name="TextBox 215"/>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15" name="TextBox 216"/>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16" name="TextBox 217"/>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17" name="TextBox 218"/>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18" name="TextBox 219"/>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19" name="TextBox 220"/>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20" name="TextBox 221"/>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21" name="TextBox 222"/>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22" name="TextBox 223"/>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23" name="TextBox 224"/>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24" name="TextBox 225"/>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25" name="TextBox 226"/>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26" name="TextBox 227"/>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27" name="TextBox 228"/>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28" name="TextBox 229"/>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29" name="TextBox 230"/>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30" name="TextBox 231"/>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31" name="TextBox 232"/>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32" name="TextBox 233"/>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33" name="TextBox 234"/>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34" name="TextBox 235"/>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35" name="TextBox 236"/>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36" name="TextBox 237"/>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37" name="TextBox 238"/>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38" name="TextBox 239"/>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39" name="TextBox 240"/>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40" name="TextBox 241"/>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41" name="TextBox 242"/>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42" name="TextBox 243"/>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43" name="TextBox 244"/>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44" name="TextBox 245"/>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45" name="TextBox 246"/>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46" name="TextBox 247"/>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47" name="TextBox 248"/>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48" name="TextBox 249"/>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49" name="TextBox 250"/>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50" name="TextBox 251"/>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51" name="TextBox 252"/>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52" name="TextBox 253"/>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53" name="TextBox 254"/>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54" name="TextBox 255"/>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55" name="TextBox 256"/>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56" name="TextBox 257"/>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57" name="TextBox 258"/>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58" name="TextBox 259"/>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59" name="TextBox 260"/>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60" name="TextBox 261"/>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61" name="TextBox 262"/>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62" name="TextBox 263"/>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63" name="TextBox 264"/>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64" name="TextBox 265"/>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65" name="TextBox 266"/>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66" name="TextBox 267"/>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67" name="TextBox 268"/>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68" name="TextBox 269"/>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69" name="TextBox 270"/>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70" name="TextBox 271"/>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71" name="TextBox 272"/>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72" name="TextBox 273"/>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73" name="TextBox 274"/>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74" name="TextBox 275"/>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75" name="TextBox 276"/>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76" name="TextBox 277"/>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77" name="TextBox 278"/>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78" name="TextBox 279"/>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79" name="TextBox 280"/>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80" name="TextBox 281"/>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81" name="TextBox 282"/>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82" name="TextBox 283"/>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83" name="TextBox 284"/>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84" name="TextBox 285"/>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85" name="TextBox 286"/>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86" name="TextBox 287"/>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87" name="TextBox 288"/>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88" name="TextBox 289"/>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89" name="TextBox 290"/>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90" name="TextBox 291"/>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91" name="TextBox 292"/>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92" name="TextBox 293"/>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93" name="TextBox 294"/>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94" name="TextBox 295"/>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95" name="TextBox 296"/>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96" name="TextBox 297"/>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97" name="TextBox 298"/>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98" name="TextBox 299"/>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299" name="TextBox 300"/>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00" name="TextBox 301"/>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01" name="TextBox 302"/>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02" name="TextBox 303"/>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03" name="TextBox 304"/>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04" name="TextBox 305"/>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05" name="TextBox 306"/>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06" name="TextBox 307"/>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07" name="TextBox 308"/>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08" name="TextBox 309"/>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09" name="TextBox 310"/>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10" name="TextBox 311"/>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11" name="TextBox 312"/>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12" name="TextBox 313"/>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13" name="TextBox 314"/>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14" name="TextBox 315"/>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15" name="TextBox 316"/>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16" name="TextBox 317"/>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17" name="TextBox 318"/>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18" name="TextBox 319"/>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19" name="TextBox 320"/>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20" name="TextBox 321"/>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21" name="TextBox 322"/>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22" name="TextBox 323"/>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23" name="TextBox 324"/>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24" name="TextBox 325"/>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25" name="TextBox 326"/>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26" name="TextBox 327"/>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27" name="TextBox 328"/>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28" name="TextBox 329"/>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29" name="TextBox 330"/>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30" name="TextBox 331"/>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31" name="TextBox 332"/>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32" name="TextBox 333"/>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33" name="TextBox 334"/>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34" name="TextBox 335"/>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35" name="TextBox 336"/>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36" name="TextBox 337"/>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37" name="TextBox 338"/>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38" name="TextBox 339"/>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39" name="TextBox 340"/>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40" name="TextBox 341"/>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41" name="TextBox 342"/>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42" name="TextBox 343"/>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43" name="TextBox 344"/>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44" name="TextBox 345"/>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45" name="TextBox 346"/>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46" name="TextBox 347"/>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47" name="TextBox 348"/>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48" name="TextBox 349"/>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49" name="TextBox 350"/>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50" name="TextBox 351"/>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51" name="TextBox 352"/>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52" name="TextBox 353"/>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53" name="TextBox 354"/>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54" name="TextBox 355"/>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55" name="TextBox 356"/>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56" name="TextBox 357"/>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57" name="TextBox 358"/>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58" name="TextBox 359"/>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59" name="TextBox 360"/>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60" name="TextBox 361"/>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61" name="TextBox 362"/>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62" name="TextBox 363"/>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63" name="TextBox 364"/>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64" name="TextBox 365"/>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65" name="TextBox 366"/>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66" name="TextBox 367"/>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67" name="TextBox 368"/>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68" name="TextBox 369"/>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69" name="TextBox 370"/>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70" name="TextBox 371"/>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71" name="TextBox 372"/>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72" name="TextBox 373"/>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73" name="TextBox 374"/>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74" name="TextBox 375"/>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75" name="TextBox 376"/>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76" name="TextBox 377"/>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77" name="TextBox 378"/>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78" name="TextBox 379"/>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79" name="TextBox 380"/>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80" name="TextBox 381"/>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81" name="TextBox 382"/>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82" name="TextBox 383"/>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83" name="TextBox 384"/>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84" name="TextBox 385"/>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85" name="TextBox 386"/>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86" name="TextBox 387"/>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87" name="TextBox 388"/>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88" name="TextBox 389"/>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89" name="TextBox 390"/>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90" name="TextBox 391"/>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91" name="TextBox 392"/>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92" name="TextBox 393"/>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93" name="TextBox 394"/>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94" name="TextBox 395"/>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95" name="TextBox 396"/>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96" name="TextBox 397"/>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97" name="TextBox 398"/>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98" name="TextBox 399"/>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399" name="TextBox 400"/>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00" name="TextBox 401"/>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01" name="TextBox 402"/>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02" name="TextBox 403"/>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03" name="TextBox 404"/>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04" name="TextBox 405"/>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05" name="TextBox 406"/>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06" name="TextBox 407"/>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07" name="TextBox 408"/>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08" name="TextBox 409"/>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09" name="TextBox 410"/>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10" name="TextBox 411"/>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11" name="TextBox 412"/>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12" name="TextBox 413"/>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13" name="TextBox 414"/>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14" name="TextBox 415"/>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15" name="TextBox 416"/>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16" name="TextBox 417"/>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17" name="TextBox 418"/>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18" name="TextBox 419"/>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19" name="TextBox 420"/>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20" name="TextBox 421"/>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21" name="TextBox 422"/>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22" name="TextBox 423"/>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23" name="TextBox 424"/>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24" name="TextBox 425"/>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25" name="TextBox 426"/>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26" name="TextBox 427"/>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27" name="TextBox 428"/>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28" name="TextBox 429"/>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29" name="TextBox 430"/>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30" name="TextBox 431"/>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31" name="TextBox 432"/>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32" name="TextBox 433"/>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33" name="TextBox 434"/>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34" name="TextBox 435"/>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35" name="TextBox 436"/>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36" name="TextBox 437"/>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37" name="TextBox 438"/>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38" name="TextBox 439"/>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39" name="TextBox 440"/>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40" name="TextBox 441"/>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41" name="TextBox 442"/>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42" name="TextBox 443"/>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43" name="TextBox 444"/>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44" name="TextBox 445"/>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45" name="TextBox 446"/>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46" name="TextBox 447"/>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47" name="TextBox 448"/>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48" name="TextBox 449"/>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49" name="TextBox 450"/>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50" name="TextBox 451"/>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51" name="TextBox 452"/>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52" name="TextBox 453"/>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53" name="TextBox 454"/>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54" name="TextBox 455"/>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55" name="TextBox 456"/>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56" name="TextBox 457"/>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57" name="TextBox 458"/>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58" name="TextBox 459"/>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59" name="TextBox 460"/>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60" name="TextBox 461"/>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61" name="TextBox 462"/>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62" name="TextBox 463"/>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63" name="TextBox 464"/>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64" name="TextBox 465"/>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65" name="TextBox 466"/>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66" name="TextBox 467"/>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67" name="TextBox 468"/>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68" name="TextBox 469"/>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69" name="TextBox 470"/>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70" name="TextBox 471"/>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71" name="TextBox 472"/>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72" name="TextBox 473"/>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73" name="TextBox 474"/>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74" name="TextBox 475"/>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75" name="TextBox 476"/>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76" name="TextBox 477"/>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77" name="TextBox 478"/>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78" name="TextBox 479"/>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79" name="TextBox 480"/>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80" name="TextBox 481"/>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81" name="TextBox 482"/>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82" name="TextBox 483"/>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83" name="TextBox 484"/>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84" name="TextBox 485"/>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85" name="TextBox 486"/>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86" name="TextBox 487"/>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87" name="TextBox 488"/>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88" name="TextBox 489"/>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89" name="TextBox 490"/>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90" name="TextBox 491"/>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91" name="TextBox 492"/>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92" name="TextBox 493"/>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93" name="TextBox 494"/>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94" name="TextBox 495"/>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95" name="TextBox 496"/>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96" name="TextBox 497"/>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97" name="TextBox 498"/>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98" name="TextBox 499"/>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499" name="TextBox 500"/>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00" name="TextBox 501"/>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01" name="TextBox 502"/>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02" name="TextBox 503"/>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03" name="TextBox 504"/>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04" name="TextBox 505"/>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05" name="TextBox 506"/>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06" name="TextBox 507"/>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07" name="TextBox 508"/>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08" name="TextBox 509"/>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09" name="TextBox 510"/>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10" name="TextBox 511"/>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11" name="TextBox 512"/>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12" name="TextBox 513"/>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13" name="TextBox 514"/>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14" name="TextBox 515"/>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15" name="TextBox 516"/>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16" name="TextBox 517"/>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17" name="TextBox 518"/>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18" name="TextBox 519"/>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19" name="TextBox 520"/>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20" name="TextBox 521"/>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21" name="TextBox 522"/>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22" name="TextBox 523"/>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23" name="TextBox 524"/>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24" name="TextBox 525"/>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25" name="TextBox 526"/>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26" name="TextBox 527"/>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27" name="TextBox 528"/>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28" name="TextBox 529"/>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29" name="TextBox 530"/>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30" name="TextBox 531"/>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31" name="TextBox 532"/>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32" name="TextBox 533"/>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33" name="TextBox 534"/>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34" name="TextBox 535"/>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35" name="TextBox 536"/>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36" name="TextBox 537"/>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37" name="TextBox 538"/>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38" name="TextBox 539"/>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39" name="TextBox 540"/>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40" name="TextBox 541"/>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41" name="TextBox 542"/>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42" name="TextBox 543"/>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43" name="TextBox 544"/>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44" name="TextBox 545"/>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45" name="TextBox 546"/>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46" name="TextBox 547"/>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47" name="TextBox 548"/>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48" name="TextBox 549"/>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49" name="TextBox 550"/>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50" name="TextBox 551"/>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51" name="TextBox 552"/>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52" name="TextBox 553"/>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53" name="TextBox 554"/>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54" name="TextBox 555"/>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55" name="TextBox 556"/>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56" name="TextBox 557"/>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57" name="TextBox 558"/>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58" name="TextBox 559"/>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59" name="TextBox 560"/>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60" name="TextBox 561"/>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61" name="TextBox 562"/>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62" name="TextBox 563"/>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63" name="TextBox 564"/>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64" name="TextBox 565"/>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65" name="TextBox 566"/>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66" name="TextBox 567"/>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67" name="TextBox 568"/>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68" name="TextBox 569"/>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69" name="TextBox 570"/>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70" name="TextBox 571"/>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71" name="TextBox 572"/>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72" name="TextBox 573"/>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73" name="TextBox 574"/>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74" name="TextBox 575"/>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75" name="TextBox 576"/>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76" name="TextBox 577"/>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77" name="TextBox 578"/>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78" name="TextBox 579"/>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79" name="TextBox 580"/>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80" name="TextBox 581"/>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81" name="TextBox 582"/>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82" name="TextBox 583"/>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83" name="TextBox 584"/>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84" name="TextBox 585"/>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85" name="TextBox 586"/>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86" name="TextBox 587"/>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87" name="TextBox 588"/>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88" name="TextBox 589"/>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89" name="TextBox 590"/>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90" name="TextBox 591"/>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91" name="TextBox 592"/>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92" name="TextBox 593"/>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93" name="TextBox 594"/>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94" name="TextBox 595"/>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95" name="TextBox 596"/>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96" name="TextBox 597"/>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97" name="TextBox 598"/>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98" name="TextBox 599"/>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599" name="TextBox 600"/>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00" name="TextBox 601"/>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01" name="TextBox 602"/>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02" name="TextBox 603"/>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03" name="TextBox 604"/>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04" name="TextBox 605"/>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05" name="TextBox 606"/>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06" name="TextBox 607"/>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07" name="TextBox 608"/>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08" name="TextBox 609"/>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09" name="TextBox 610"/>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10" name="TextBox 611"/>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11" name="TextBox 612"/>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12" name="TextBox 613"/>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13" name="TextBox 614"/>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14" name="TextBox 615"/>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15" name="TextBox 616"/>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16" name="TextBox 617"/>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17" name="TextBox 618"/>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18" name="TextBox 619"/>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19" name="TextBox 620"/>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20" name="TextBox 621"/>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21" name="TextBox 622"/>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22" name="TextBox 623"/>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23" name="TextBox 624"/>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24" name="TextBox 625"/>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25" name="TextBox 626"/>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26" name="TextBox 627"/>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27" name="TextBox 628"/>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28" name="TextBox 629"/>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29" name="TextBox 630"/>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30" name="TextBox 631"/>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31" name="TextBox 632"/>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32" name="TextBox 633"/>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33" name="TextBox 634"/>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34" name="TextBox 635"/>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35" name="TextBox 636"/>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36" name="TextBox 637"/>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37" name="TextBox 638"/>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38" name="TextBox 639"/>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39" name="TextBox 640"/>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40" name="TextBox 641"/>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41" name="TextBox 642"/>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42" name="TextBox 643"/>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43" name="TextBox 644"/>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44" name="TextBox 645"/>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45" name="TextBox 646"/>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46" name="TextBox 647"/>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47" name="TextBox 648"/>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48" name="TextBox 649"/>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49" name="TextBox 650"/>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50" name="TextBox 651"/>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51" name="TextBox 652"/>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52" name="TextBox 653"/>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53" name="TextBox 654"/>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54" name="TextBox 655"/>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55" name="TextBox 656"/>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56" name="TextBox 657"/>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57" name="TextBox 658"/>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58" name="TextBox 659"/>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59" name="TextBox 660"/>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60" name="TextBox 661"/>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61" name="TextBox 662"/>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62" name="TextBox 663"/>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63" name="TextBox 664"/>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64" name="TextBox 665"/>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65" name="TextBox 666"/>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66" name="TextBox 667"/>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67" name="TextBox 668"/>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68" name="TextBox 669"/>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69" name="TextBox 670"/>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70" name="TextBox 671"/>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71" name="TextBox 672"/>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72" name="TextBox 673"/>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73" name="TextBox 674"/>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74" name="TextBox 675"/>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75" name="TextBox 676"/>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76" name="TextBox 677"/>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77" name="TextBox 678"/>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78" name="TextBox 679"/>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79" name="TextBox 680"/>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80" name="TextBox 681"/>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81" name="TextBox 682"/>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82" name="TextBox 683"/>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83" name="TextBox 684"/>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84" name="TextBox 685"/>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85" name="TextBox 686"/>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86" name="TextBox 687"/>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87" name="TextBox 688"/>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88" name="TextBox 689"/>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89" name="TextBox 690"/>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90" name="TextBox 691"/>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91" name="TextBox 692"/>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92" name="TextBox 693"/>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93" name="TextBox 694"/>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94" name="TextBox 695"/>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95" name="TextBox 696"/>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96" name="TextBox 697"/>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97" name="TextBox 698"/>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98" name="TextBox 699"/>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699" name="TextBox 700"/>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00" name="TextBox 701"/>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01" name="TextBox 702"/>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02" name="TextBox 703"/>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03" name="TextBox 704"/>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04" name="TextBox 705"/>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05" name="TextBox 706"/>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06" name="TextBox 707"/>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07" name="TextBox 708"/>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08" name="TextBox 709"/>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09" name="TextBox 710"/>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10" name="TextBox 711"/>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11" name="TextBox 712"/>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12" name="TextBox 713"/>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13" name="TextBox 714"/>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14" name="TextBox 715"/>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15" name="TextBox 716"/>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16" name="TextBox 717"/>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17" name="TextBox 718"/>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18" name="TextBox 719"/>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19" name="TextBox 720"/>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20" name="TextBox 721"/>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21" name="TextBox 722"/>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22" name="TextBox 723"/>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23" name="TextBox 724"/>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24" name="TextBox 725"/>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25" name="TextBox 726"/>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26" name="TextBox 727"/>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27" name="TextBox 728"/>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28" name="TextBox 729"/>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29" name="TextBox 730"/>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30" name="TextBox 731"/>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31" name="TextBox 732"/>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32" name="TextBox 733"/>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33" name="TextBox 734"/>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34" name="TextBox 735"/>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35" name="TextBox 736"/>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36" name="TextBox 737"/>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37" name="TextBox 738"/>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38" name="TextBox 739"/>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39" name="TextBox 740"/>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40" name="TextBox 741"/>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41" name="TextBox 742"/>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42" name="TextBox 743"/>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43" name="TextBox 744"/>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44" name="TextBox 745"/>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45" name="TextBox 746"/>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46" name="TextBox 747"/>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47" name="TextBox 748"/>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48" name="TextBox 749"/>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49" name="TextBox 750"/>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50" name="TextBox 751"/>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51" name="TextBox 752"/>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52" name="TextBox 753"/>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53" name="TextBox 754"/>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54" name="TextBox 755"/>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55" name="TextBox 756"/>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56" name="TextBox 757"/>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57" name="TextBox 758"/>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58" name="TextBox 759"/>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59" name="TextBox 760"/>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60" name="TextBox 761"/>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61" name="TextBox 762"/>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62" name="TextBox 763"/>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63" name="TextBox 764"/>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64" name="TextBox 765"/>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65" name="TextBox 766"/>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66" name="TextBox 767"/>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67" name="TextBox 768"/>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68" name="TextBox 769"/>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69" name="TextBox 770"/>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70" name="TextBox 771"/>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71" name="TextBox 772"/>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72" name="TextBox 773"/>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73" name="TextBox 774"/>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74" name="TextBox 775"/>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75" name="TextBox 776"/>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76" name="TextBox 777"/>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77" name="TextBox 778"/>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78" name="TextBox 779"/>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79" name="TextBox 780"/>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80" name="TextBox 781"/>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81" name="TextBox 782"/>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82" name="TextBox 783"/>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83" name="TextBox 784"/>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84" name="TextBox 785"/>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85" name="TextBox 786"/>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86" name="TextBox 787"/>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87" name="TextBox 788"/>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88" name="TextBox 789"/>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89" name="TextBox 790"/>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90" name="TextBox 791"/>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91" name="TextBox 792"/>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92" name="TextBox 793"/>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93" name="TextBox 794"/>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94" name="TextBox 795"/>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95" name="TextBox 796"/>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96" name="TextBox 797"/>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97" name="TextBox 798"/>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98" name="TextBox 799"/>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799" name="TextBox 800"/>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00" name="TextBox 801"/>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01" name="TextBox 802"/>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02" name="TextBox 803"/>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03" name="TextBox 804"/>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04" name="TextBox 805"/>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05" name="TextBox 806"/>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06" name="TextBox 807"/>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07" name="TextBox 808"/>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08" name="TextBox 809"/>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09" name="TextBox 810"/>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10" name="TextBox 811"/>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11" name="TextBox 812"/>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12" name="TextBox 813"/>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13" name="TextBox 814"/>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14" name="TextBox 815"/>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15" name="TextBox 816"/>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16" name="TextBox 817"/>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17" name="TextBox 818"/>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18" name="TextBox 819"/>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19" name="TextBox 820"/>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20" name="TextBox 821"/>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21" name="TextBox 822"/>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22" name="TextBox 823"/>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23" name="TextBox 824"/>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24" name="TextBox 825"/>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25" name="TextBox 826"/>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26" name="TextBox 827"/>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27" name="TextBox 828"/>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28" name="TextBox 829"/>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29" name="TextBox 830"/>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30" name="TextBox 831"/>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31" name="TextBox 832"/>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32" name="TextBox 833"/>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33" name="TextBox 834"/>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34" name="TextBox 835"/>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35" name="TextBox 836"/>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36" name="TextBox 837"/>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37" name="TextBox 838"/>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38" name="TextBox 839"/>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39" name="TextBox 840"/>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40" name="TextBox 841"/>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41" name="TextBox 842"/>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42" name="TextBox 843"/>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43" name="TextBox 844"/>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44" name="TextBox 845"/>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45" name="TextBox 846"/>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46" name="TextBox 847"/>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47" name="TextBox 848"/>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48" name="TextBox 849"/>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49" name="TextBox 850"/>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50" name="TextBox 851"/>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51" name="TextBox 852"/>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52" name="TextBox 853"/>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53" name="TextBox 854"/>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54" name="TextBox 855"/>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55" name="TextBox 856"/>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56" name="TextBox 857"/>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57" name="TextBox 858"/>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58" name="TextBox 859"/>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59" name="TextBox 860"/>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60" name="TextBox 861"/>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61" name="TextBox 862"/>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62" name="TextBox 863"/>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63" name="TextBox 864"/>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64" name="TextBox 865"/>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65" name="TextBox 866"/>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66" name="TextBox 867"/>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67" name="TextBox 868"/>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68" name="TextBox 869"/>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69" name="TextBox 870"/>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70" name="TextBox 871"/>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71" name="TextBox 872"/>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72" name="TextBox 873"/>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73" name="TextBox 874"/>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74" name="TextBox 875"/>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75" name="TextBox 876"/>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76" name="TextBox 877"/>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77" name="TextBox 878"/>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78" name="TextBox 879"/>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79" name="TextBox 880"/>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80" name="TextBox 881"/>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81" name="TextBox 882"/>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82" name="TextBox 883"/>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83" name="TextBox 884"/>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84" name="TextBox 885"/>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85" name="TextBox 886"/>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86" name="TextBox 887"/>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87" name="TextBox 888"/>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88" name="TextBox 889"/>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89" name="TextBox 890"/>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90" name="TextBox 891"/>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91" name="TextBox 892"/>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92" name="TextBox 893"/>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93" name="TextBox 894"/>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94" name="TextBox 895"/>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95" name="TextBox 896"/>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96" name="TextBox 897"/>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97" name="TextBox 898"/>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98" name="TextBox 899"/>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899" name="TextBox 900"/>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900" name="TextBox 901"/>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901" name="TextBox 902"/>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902" name="TextBox 903"/>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903" name="TextBox 904"/>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904" name="TextBox 905"/>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905" name="TextBox 906"/>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906" name="TextBox 907"/>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907" name="TextBox 908"/>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908" name="TextBox 909"/>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909" name="TextBox 910"/>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910" name="TextBox 911"/>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911" name="TextBox 912"/>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912" name="TextBox 913"/>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913" name="TextBox 914"/>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914" name="TextBox 915"/>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915" name="TextBox 916"/>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916" name="TextBox 917"/>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917" name="TextBox 918"/>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918" name="TextBox 919"/>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919" name="TextBox 920"/>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920" name="TextBox 921"/>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921" name="TextBox 922"/>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922" name="TextBox 923"/>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923" name="TextBox 924"/>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924" name="TextBox 925"/>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925" name="TextBox 926"/>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926" name="TextBox 927"/>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927" name="TextBox 928"/>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928" name="TextBox 929"/>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929" name="TextBox 930"/>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930" name="TextBox 931"/>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931" name="TextBox 932"/>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932" name="TextBox 933"/>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933" name="TextBox 934"/>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934" name="TextBox 935"/>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935" name="TextBox 936"/>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936" name="TextBox 937"/>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937" name="TextBox 938"/>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938" name="TextBox 939"/>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939" name="TextBox 940"/>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940" name="TextBox 941"/>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941" name="TextBox 942"/>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942" name="TextBox 943"/>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943" name="TextBox 944"/>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219075</xdr:colOff>
      <xdr:row>6</xdr:row>
      <xdr:rowOff>0</xdr:rowOff>
    </xdr:from>
    <xdr:ext cx="76200" cy="209550"/>
    <xdr:sp fLocksText="0">
      <xdr:nvSpPr>
        <xdr:cNvPr id="944" name="TextBox 945"/>
        <xdr:cNvSpPr txBox="1">
          <a:spLocks noChangeArrowheads="1"/>
        </xdr:cNvSpPr>
      </xdr:nvSpPr>
      <xdr:spPr>
        <a:xfrm>
          <a:off x="9077325" y="3409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219075</xdr:colOff>
      <xdr:row>19</xdr:row>
      <xdr:rowOff>0</xdr:rowOff>
    </xdr:from>
    <xdr:ext cx="76200" cy="219075"/>
    <xdr:sp fLocksText="0">
      <xdr:nvSpPr>
        <xdr:cNvPr id="1" name="TextBox 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 name="TextBox 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3" name="TextBox 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4" name="TextBox 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 name="TextBox 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 name="TextBox 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 name="TextBox 1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8" name="TextBox 1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9" name="TextBox 1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 name="TextBox 1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 name="TextBox 1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 name="TextBox 1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3" name="TextBox 1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4" name="TextBox 1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 name="TextBox 1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 name="TextBox 1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 name="TextBox 2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8" name="TextBox 2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9" name="TextBox 2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0" name="TextBox 2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1" name="TextBox 2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2" name="TextBox 2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3" name="TextBox 2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4" name="TextBox 2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5" name="TextBox 2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6" name="TextBox 2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7" name="TextBox 3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8" name="TextBox 3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9" name="TextBox 3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30" name="TextBox 3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31" name="TextBox 3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32" name="TextBox 3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33" name="TextBox 3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34" name="TextBox 3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35" name="TextBox 3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36" name="TextBox 3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37" name="TextBox 4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38" name="TextBox 4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39" name="TextBox 4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40" name="TextBox 4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41" name="TextBox 4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42" name="TextBox 4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43" name="TextBox 4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44" name="TextBox 4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45" name="TextBox 4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46" name="TextBox 4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47" name="TextBox 5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48" name="TextBox 5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49" name="TextBox 5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0" name="TextBox 5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1" name="TextBox 5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2" name="TextBox 5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3" name="TextBox 5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4" name="TextBox 5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5" name="TextBox 5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6" name="TextBox 5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7" name="TextBox 6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8" name="TextBox 6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9" name="TextBox 6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0" name="TextBox 6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1" name="TextBox 6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2" name="TextBox 6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3" name="TextBox 6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4" name="TextBox 6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5" name="TextBox 6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6" name="TextBox 6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7" name="TextBox 7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8" name="TextBox 7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9" name="TextBox 7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0" name="TextBox 7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1" name="TextBox 7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2" name="TextBox 7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3" name="TextBox 7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4" name="TextBox 7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5" name="TextBox 7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6" name="TextBox 7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7" name="TextBox 8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8" name="TextBox 8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9" name="TextBox 8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80" name="TextBox 8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81" name="TextBox 8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82" name="TextBox 8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83" name="TextBox 8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84" name="TextBox 8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85" name="TextBox 8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86" name="TextBox 8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87" name="TextBox 9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88" name="TextBox 9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89" name="TextBox 9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90" name="TextBox 9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91" name="TextBox 9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92" name="TextBox 9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93" name="TextBox 9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94" name="TextBox 9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95" name="TextBox 9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96" name="TextBox 9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97" name="TextBox 10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98" name="TextBox 10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99" name="TextBox 10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0" name="TextBox 10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1" name="TextBox 10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2" name="TextBox 10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3" name="TextBox 10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4" name="TextBox 10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5" name="TextBox 10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6" name="TextBox 10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7" name="TextBox 11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8" name="TextBox 11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9" name="TextBox 11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0" name="TextBox 11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1" name="TextBox 11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2" name="TextBox 11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3" name="TextBox 11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4" name="TextBox 11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5" name="TextBox 11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6" name="TextBox 11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7" name="TextBox 12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8" name="TextBox 12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9" name="TextBox 12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0" name="TextBox 12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1" name="TextBox 12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2" name="TextBox 12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3" name="TextBox 12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4" name="TextBox 12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5" name="TextBox 12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6" name="TextBox 12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7" name="TextBox 13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8" name="TextBox 13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9" name="TextBox 13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30" name="TextBox 13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31" name="TextBox 13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32" name="TextBox 13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33" name="TextBox 13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34" name="TextBox 13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35" name="TextBox 13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36" name="TextBox 13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37" name="TextBox 14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38" name="TextBox 14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39" name="TextBox 14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40" name="TextBox 14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41" name="TextBox 14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42" name="TextBox 14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43" name="TextBox 14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44" name="TextBox 14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45" name="TextBox 14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46" name="TextBox 14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47" name="TextBox 15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48" name="TextBox 15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49" name="TextBox 15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0" name="TextBox 15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1" name="TextBox 15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2" name="TextBox 15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3" name="TextBox 15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4" name="TextBox 15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5" name="TextBox 15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6" name="TextBox 15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7" name="TextBox 16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8" name="TextBox 16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9" name="TextBox 16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0" name="TextBox 16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1" name="TextBox 16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2" name="TextBox 16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3" name="TextBox 16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4" name="TextBox 16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5" name="TextBox 16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6" name="TextBox 16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7" name="TextBox 17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8" name="TextBox 17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9" name="TextBox 17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0" name="TextBox 17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1" name="TextBox 17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2" name="TextBox 17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3" name="TextBox 17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4" name="TextBox 17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5" name="TextBox 17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6" name="TextBox 17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7" name="TextBox 18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8" name="TextBox 18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9" name="TextBox 18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80" name="TextBox 18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81" name="TextBox 18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82" name="TextBox 18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83" name="TextBox 18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84" name="TextBox 18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85" name="TextBox 18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86" name="TextBox 18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87" name="TextBox 19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88" name="TextBox 19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89" name="TextBox 19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90" name="TextBox 19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91" name="TextBox 19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92" name="TextBox 19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93" name="TextBox 19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94" name="TextBox 19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95" name="TextBox 19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96" name="TextBox 19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97" name="TextBox 20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98" name="TextBox 20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99" name="TextBox 20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00" name="TextBox 20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01" name="TextBox 20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02" name="TextBox 20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03" name="TextBox 20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04" name="TextBox 20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05" name="TextBox 20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06" name="TextBox 20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07" name="TextBox 21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08" name="TextBox 21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09" name="TextBox 21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10" name="TextBox 21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11" name="TextBox 21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12" name="TextBox 21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13" name="TextBox 21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14" name="TextBox 21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15" name="TextBox 21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16" name="TextBox 21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17" name="TextBox 22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18" name="TextBox 22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19" name="TextBox 22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20" name="TextBox 22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21" name="TextBox 22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22" name="TextBox 22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23" name="TextBox 22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24" name="TextBox 22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25" name="TextBox 22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26" name="TextBox 22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27" name="TextBox 23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28" name="TextBox 23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29" name="TextBox 23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30" name="TextBox 23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31" name="TextBox 23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32" name="TextBox 23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33" name="TextBox 23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34" name="TextBox 23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35" name="TextBox 23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36" name="TextBox 23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37" name="TextBox 24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38" name="TextBox 24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39" name="TextBox 24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40" name="TextBox 24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41" name="TextBox 24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42" name="TextBox 24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43" name="TextBox 24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44" name="TextBox 24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45" name="TextBox 24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46" name="TextBox 24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47" name="TextBox 25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48" name="TextBox 25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49" name="TextBox 25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50" name="TextBox 25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51" name="TextBox 25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52" name="TextBox 25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53" name="TextBox 25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54" name="TextBox 25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55" name="TextBox 25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56" name="TextBox 25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57" name="TextBox 26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58" name="TextBox 26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59" name="TextBox 26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60" name="TextBox 26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61" name="TextBox 26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62" name="TextBox 26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63" name="TextBox 26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64" name="TextBox 26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65" name="TextBox 26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66" name="TextBox 26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67" name="TextBox 27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68" name="TextBox 27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69" name="TextBox 27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70" name="TextBox 27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71" name="TextBox 27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72" name="TextBox 27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73" name="TextBox 27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74" name="TextBox 27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75" name="TextBox 27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76" name="TextBox 27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77" name="TextBox 28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78" name="TextBox 28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79" name="TextBox 28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80" name="TextBox 28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81" name="TextBox 28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82" name="TextBox 28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83" name="TextBox 28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84" name="TextBox 28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85" name="TextBox 28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86" name="TextBox 28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87" name="TextBox 29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88" name="TextBox 29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89" name="TextBox 29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90" name="TextBox 29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91" name="TextBox 29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92" name="TextBox 29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93" name="TextBox 29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94" name="TextBox 29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95" name="TextBox 29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96" name="TextBox 29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97" name="TextBox 30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98" name="TextBox 30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299" name="TextBox 30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300" name="TextBox 30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301" name="TextBox 30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302" name="TextBox 30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303" name="TextBox 30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304" name="TextBox 30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305" name="TextBox 30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306" name="TextBox 30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307" name="TextBox 31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308" name="TextBox 31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309" name="TextBox 31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310" name="TextBox 31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311" name="TextBox 31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312" name="TextBox 31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313" name="TextBox 31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314" name="TextBox 31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315" name="TextBox 31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316" name="TextBox 31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317" name="TextBox 32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318" name="TextBox 32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319" name="TextBox 32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320" name="TextBox 32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321" name="TextBox 32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322" name="TextBox 32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323" name="TextBox 32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324" name="TextBox 32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325" name="TextBox 32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326" name="TextBox 32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327" name="TextBox 33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328" name="TextBox 33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329" name="TextBox 33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330" name="TextBox 33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331" name="TextBox 33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332" name="TextBox 33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333" name="TextBox 33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334" name="TextBox 33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335" name="TextBox 33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336" name="TextBox 33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337" name="TextBox 34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338" name="TextBox 34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339" name="TextBox 34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340" name="TextBox 34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341" name="TextBox 34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342" name="TextBox 34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343" name="TextBox 34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344" name="TextBox 34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345" name="TextBox 34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346" name="TextBox 34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347" name="TextBox 35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348" name="TextBox 35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349" name="TextBox 35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350" name="TextBox 35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351" name="TextBox 35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352" name="TextBox 35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353" name="TextBox 35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354" name="TextBox 35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355" name="TextBox 35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356" name="TextBox 35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357" name="TextBox 36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358" name="TextBox 36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359" name="TextBox 36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360" name="TextBox 36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361" name="TextBox 364"/>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362" name="TextBox 365"/>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363" name="TextBox 366"/>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364" name="TextBox 367"/>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365" name="TextBox 368"/>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366" name="TextBox 369"/>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367" name="TextBox 370"/>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368" name="TextBox 371"/>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369" name="TextBox 372"/>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370" name="TextBox 373"/>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371" name="TextBox 374"/>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372" name="TextBox 375"/>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373" name="TextBox 376"/>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374" name="TextBox 377"/>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375" name="TextBox 378"/>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376" name="TextBox 379"/>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377" name="TextBox 380"/>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378" name="TextBox 381"/>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379" name="TextBox 382"/>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380" name="TextBox 383"/>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381" name="TextBox 384"/>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382" name="TextBox 385"/>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383" name="TextBox 386"/>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384" name="TextBox 387"/>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385" name="TextBox 388"/>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386" name="TextBox 389"/>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387" name="TextBox 390"/>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388" name="TextBox 391"/>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389" name="TextBox 392"/>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390" name="TextBox 393"/>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391" name="TextBox 394"/>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392" name="TextBox 395"/>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393" name="TextBox 396"/>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394" name="TextBox 397"/>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395" name="TextBox 398"/>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396" name="TextBox 399"/>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397" name="TextBox 400"/>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398" name="TextBox 401"/>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399" name="TextBox 402"/>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400" name="TextBox 403"/>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401" name="TextBox 404"/>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402" name="TextBox 405"/>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403" name="TextBox 406"/>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404" name="TextBox 407"/>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405" name="TextBox 408"/>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406" name="TextBox 409"/>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407" name="TextBox 410"/>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408" name="TextBox 411"/>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409" name="TextBox 412"/>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410" name="TextBox 413"/>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411" name="TextBox 414"/>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412" name="TextBox 415"/>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413" name="TextBox 416"/>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414" name="TextBox 417"/>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415" name="TextBox 418"/>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416" name="TextBox 419"/>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417" name="TextBox 420"/>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418" name="TextBox 421"/>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419" name="TextBox 422"/>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420" name="TextBox 423"/>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421" name="TextBox 424"/>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422" name="TextBox 425"/>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423" name="TextBox 426"/>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424" name="TextBox 427"/>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425" name="TextBox 428"/>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426" name="TextBox 429"/>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427" name="TextBox 430"/>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428" name="TextBox 431"/>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429" name="TextBox 432"/>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430" name="TextBox 433"/>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431" name="TextBox 434"/>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432" name="TextBox 435"/>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433" name="TextBox 436"/>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434" name="TextBox 437"/>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435" name="TextBox 438"/>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436" name="TextBox 439"/>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437" name="TextBox 440"/>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438" name="TextBox 441"/>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439" name="TextBox 442"/>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440" name="TextBox 443"/>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441" name="TextBox 444"/>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442" name="TextBox 445"/>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443" name="TextBox 446"/>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444" name="TextBox 447"/>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445" name="TextBox 448"/>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446" name="TextBox 449"/>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447" name="TextBox 450"/>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448" name="TextBox 451"/>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449" name="TextBox 452"/>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450" name="TextBox 453"/>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451" name="TextBox 454"/>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452" name="TextBox 455"/>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453" name="TextBox 456"/>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454" name="TextBox 457"/>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455" name="TextBox 458"/>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456" name="TextBox 459"/>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457" name="TextBox 460"/>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458" name="TextBox 461"/>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459" name="TextBox 462"/>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460" name="TextBox 463"/>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461" name="TextBox 464"/>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462" name="TextBox 465"/>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463" name="TextBox 466"/>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464" name="TextBox 467"/>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465" name="TextBox 468"/>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466" name="TextBox 469"/>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467" name="TextBox 470"/>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468" name="TextBox 471"/>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469" name="TextBox 472"/>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470" name="TextBox 473"/>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471" name="TextBox 474"/>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472" name="TextBox 475"/>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473" name="TextBox 476"/>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474" name="TextBox 477"/>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475" name="TextBox 478"/>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476" name="TextBox 479"/>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477" name="TextBox 480"/>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478" name="TextBox 481"/>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479" name="TextBox 482"/>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480" name="TextBox 48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481" name="TextBox 48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482" name="TextBox 48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483" name="TextBox 48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484" name="TextBox 48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485" name="TextBox 48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486" name="TextBox 48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487" name="TextBox 49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488" name="TextBox 49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489" name="TextBox 49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490" name="TextBox 49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491" name="TextBox 49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492" name="TextBox 49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493" name="TextBox 49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494" name="TextBox 49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495" name="TextBox 49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496" name="TextBox 49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497" name="TextBox 50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498" name="TextBox 50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499" name="TextBox 50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00" name="TextBox 50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01" name="TextBox 50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02" name="TextBox 50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03" name="TextBox 50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04" name="TextBox 50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05" name="TextBox 50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06" name="TextBox 50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07" name="TextBox 51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08" name="TextBox 51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09" name="TextBox 51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10" name="TextBox 51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11" name="TextBox 51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12" name="TextBox 51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13" name="TextBox 51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14" name="TextBox 51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15" name="TextBox 51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16" name="TextBox 51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17" name="TextBox 52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18" name="TextBox 52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19" name="TextBox 52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20" name="TextBox 52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21" name="TextBox 52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22" name="TextBox 52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23" name="TextBox 52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24" name="TextBox 52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25" name="TextBox 52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26" name="TextBox 52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27" name="TextBox 53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28" name="TextBox 53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29" name="TextBox 53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30" name="TextBox 53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31" name="TextBox 53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32" name="TextBox 53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33" name="TextBox 53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34" name="TextBox 53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35" name="TextBox 53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36" name="TextBox 53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37" name="TextBox 54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38" name="TextBox 54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39" name="TextBox 54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40" name="TextBox 54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41" name="TextBox 54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42" name="TextBox 54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43" name="TextBox 54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44" name="TextBox 54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45" name="TextBox 54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46" name="TextBox 54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47" name="TextBox 55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48" name="TextBox 55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49" name="TextBox 55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50" name="TextBox 55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51" name="TextBox 55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52" name="TextBox 55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53" name="TextBox 55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54" name="TextBox 55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55" name="TextBox 55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56" name="TextBox 55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57" name="TextBox 56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58" name="TextBox 56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59" name="TextBox 56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60" name="TextBox 56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61" name="TextBox 56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62" name="TextBox 56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63" name="TextBox 56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64" name="TextBox 56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65" name="TextBox 56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66" name="TextBox 56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67" name="TextBox 57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68" name="TextBox 57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69" name="TextBox 57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70" name="TextBox 57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71" name="TextBox 57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72" name="TextBox 57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73" name="TextBox 57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74" name="TextBox 57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75" name="TextBox 57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76" name="TextBox 57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77" name="TextBox 58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78" name="TextBox 58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79" name="TextBox 58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80" name="TextBox 58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81" name="TextBox 58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82" name="TextBox 58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83" name="TextBox 58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84" name="TextBox 58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85" name="TextBox 58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86" name="TextBox 58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87" name="TextBox 59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88" name="TextBox 59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89" name="TextBox 59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90" name="TextBox 59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91" name="TextBox 59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92" name="TextBox 59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93" name="TextBox 59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94" name="TextBox 59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95" name="TextBox 59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96" name="TextBox 59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97" name="TextBox 60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98" name="TextBox 60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599" name="TextBox 60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00" name="TextBox 60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01" name="TextBox 60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02" name="TextBox 60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03" name="TextBox 60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04" name="TextBox 60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05" name="TextBox 60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06" name="TextBox 60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07" name="TextBox 61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08" name="TextBox 61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09" name="TextBox 61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10" name="TextBox 61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11" name="TextBox 61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12" name="TextBox 61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13" name="TextBox 61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14" name="TextBox 61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15" name="TextBox 61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16" name="TextBox 61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17" name="TextBox 62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18" name="TextBox 62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19" name="TextBox 62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20" name="TextBox 62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21" name="TextBox 62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22" name="TextBox 62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23" name="TextBox 62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24" name="TextBox 62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25" name="TextBox 62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26" name="TextBox 62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27" name="TextBox 63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28" name="TextBox 63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29" name="TextBox 63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30" name="TextBox 63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31" name="TextBox 63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32" name="TextBox 63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33" name="TextBox 63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34" name="TextBox 63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35" name="TextBox 63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36" name="TextBox 63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37" name="TextBox 64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38" name="TextBox 64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39" name="TextBox 64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40" name="TextBox 64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41" name="TextBox 64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42" name="TextBox 64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43" name="TextBox 64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44" name="TextBox 64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45" name="TextBox 64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46" name="TextBox 64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47" name="TextBox 65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48" name="TextBox 65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49" name="TextBox 65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50" name="TextBox 65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51" name="TextBox 65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52" name="TextBox 65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53" name="TextBox 65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54" name="TextBox 65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55" name="TextBox 65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56" name="TextBox 65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57" name="TextBox 66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58" name="TextBox 66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59" name="TextBox 66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60" name="TextBox 66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61" name="TextBox 66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62" name="TextBox 66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63" name="TextBox 66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64" name="TextBox 66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65" name="TextBox 66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66" name="TextBox 66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67" name="TextBox 67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68" name="TextBox 67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69" name="TextBox 67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70" name="TextBox 67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71" name="TextBox 67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72" name="TextBox 67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73" name="TextBox 67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74" name="TextBox 67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75" name="TextBox 67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76" name="TextBox 67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77" name="TextBox 68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78" name="TextBox 68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79" name="TextBox 68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80" name="TextBox 68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81" name="TextBox 68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82" name="TextBox 68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83" name="TextBox 68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84" name="TextBox 68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85" name="TextBox 68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86" name="TextBox 68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87" name="TextBox 69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88" name="TextBox 69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89" name="TextBox 69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90" name="TextBox 69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91" name="TextBox 69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92" name="TextBox 69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93" name="TextBox 69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94" name="TextBox 69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95" name="TextBox 69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96" name="TextBox 69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97" name="TextBox 70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98" name="TextBox 70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699" name="TextBox 70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00" name="TextBox 70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01" name="TextBox 70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02" name="TextBox 70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03" name="TextBox 70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04" name="TextBox 70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05" name="TextBox 70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06" name="TextBox 70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07" name="TextBox 71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08" name="TextBox 71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09" name="TextBox 71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10" name="TextBox 71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11" name="TextBox 71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12" name="TextBox 71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13" name="TextBox 71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14" name="TextBox 71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15" name="TextBox 71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16" name="TextBox 71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17" name="TextBox 72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18" name="TextBox 72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19" name="TextBox 72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20" name="TextBox 72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21" name="TextBox 72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22" name="TextBox 72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23" name="TextBox 72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24" name="TextBox 72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25" name="TextBox 72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26" name="TextBox 72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27" name="TextBox 73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28" name="TextBox 73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29" name="TextBox 73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30" name="TextBox 73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31" name="TextBox 73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32" name="TextBox 73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33" name="TextBox 73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34" name="TextBox 73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35" name="TextBox 73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36" name="TextBox 73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37" name="TextBox 74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38" name="TextBox 74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39" name="TextBox 74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40" name="TextBox 74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41" name="TextBox 74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42" name="TextBox 74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43" name="TextBox 74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44" name="TextBox 74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45" name="TextBox 74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46" name="TextBox 74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47" name="TextBox 75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48" name="TextBox 75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49" name="TextBox 75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50" name="TextBox 75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51" name="TextBox 75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52" name="TextBox 75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53" name="TextBox 75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54" name="TextBox 75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55" name="TextBox 75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56" name="TextBox 75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57" name="TextBox 76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58" name="TextBox 76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59" name="TextBox 76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60" name="TextBox 76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61" name="TextBox 76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62" name="TextBox 76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63" name="TextBox 76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64" name="TextBox 76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65" name="TextBox 76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66" name="TextBox 76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67" name="TextBox 77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68" name="TextBox 77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69" name="TextBox 77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70" name="TextBox 77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71" name="TextBox 77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72" name="TextBox 77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73" name="TextBox 77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74" name="TextBox 77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75" name="TextBox 77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76" name="TextBox 77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77" name="TextBox 78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78" name="TextBox 78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79" name="TextBox 78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80" name="TextBox 78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81" name="TextBox 78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82" name="TextBox 78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83" name="TextBox 78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84" name="TextBox 78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85" name="TextBox 78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86" name="TextBox 78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87" name="TextBox 79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88" name="TextBox 79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89" name="TextBox 79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90" name="TextBox 79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91" name="TextBox 79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92" name="TextBox 79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93" name="TextBox 79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94" name="TextBox 79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95" name="TextBox 79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96" name="TextBox 79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97" name="TextBox 80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98" name="TextBox 80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799" name="TextBox 80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800" name="TextBox 80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801" name="TextBox 80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802" name="TextBox 80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803" name="TextBox 80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804" name="TextBox 80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805" name="TextBox 80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806" name="TextBox 80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807" name="TextBox 81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808" name="TextBox 81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809" name="TextBox 81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810" name="TextBox 81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811" name="TextBox 81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812" name="TextBox 81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813" name="TextBox 81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814" name="TextBox 81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815" name="TextBox 81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816" name="TextBox 81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817" name="TextBox 82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818" name="TextBox 82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819" name="TextBox 82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820" name="TextBox 82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821" name="TextBox 82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822" name="TextBox 82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823" name="TextBox 82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824" name="TextBox 82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825" name="TextBox 82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826" name="TextBox 82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827" name="TextBox 83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828" name="TextBox 83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829" name="TextBox 83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830" name="TextBox 83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831" name="TextBox 83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832" name="TextBox 83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833" name="TextBox 83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834" name="TextBox 83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835" name="TextBox 83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836" name="TextBox 83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837" name="TextBox 84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838" name="TextBox 84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839" name="TextBox 84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840" name="TextBox 843"/>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841" name="TextBox 844"/>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842" name="TextBox 845"/>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843" name="TextBox 846"/>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844" name="TextBox 847"/>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845" name="TextBox 848"/>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846" name="TextBox 849"/>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847" name="TextBox 850"/>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848" name="TextBox 851"/>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849" name="TextBox 852"/>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850" name="TextBox 853"/>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851" name="TextBox 854"/>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852" name="TextBox 855"/>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853" name="TextBox 856"/>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854" name="TextBox 857"/>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855" name="TextBox 858"/>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856" name="TextBox 859"/>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857" name="TextBox 860"/>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858" name="TextBox 861"/>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859" name="TextBox 862"/>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860" name="TextBox 863"/>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861" name="TextBox 864"/>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862" name="TextBox 865"/>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863" name="TextBox 866"/>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864" name="TextBox 867"/>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865" name="TextBox 868"/>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866" name="TextBox 869"/>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867" name="TextBox 870"/>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868" name="TextBox 871"/>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869" name="TextBox 872"/>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870" name="TextBox 873"/>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871" name="TextBox 874"/>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872" name="TextBox 875"/>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873" name="TextBox 876"/>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874" name="TextBox 877"/>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875" name="TextBox 878"/>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876" name="TextBox 879"/>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877" name="TextBox 880"/>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878" name="TextBox 881"/>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879" name="TextBox 882"/>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880" name="TextBox 883"/>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881" name="TextBox 884"/>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882" name="TextBox 885"/>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883" name="TextBox 886"/>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884" name="TextBox 887"/>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885" name="TextBox 888"/>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886" name="TextBox 889"/>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887" name="TextBox 890"/>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888" name="TextBox 891"/>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889" name="TextBox 892"/>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890" name="TextBox 893"/>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891" name="TextBox 894"/>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892" name="TextBox 895"/>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893" name="TextBox 896"/>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894" name="TextBox 897"/>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895" name="TextBox 898"/>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896" name="TextBox 899"/>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897" name="TextBox 900"/>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898" name="TextBox 901"/>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899" name="TextBox 902"/>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900" name="TextBox 903"/>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901" name="TextBox 904"/>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902" name="TextBox 905"/>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903" name="TextBox 906"/>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904" name="TextBox 907"/>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905" name="TextBox 908"/>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906" name="TextBox 909"/>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907" name="TextBox 910"/>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908" name="TextBox 911"/>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909" name="TextBox 912"/>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910" name="TextBox 913"/>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911" name="TextBox 914"/>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912" name="TextBox 915"/>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913" name="TextBox 916"/>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914" name="TextBox 917"/>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915" name="TextBox 918"/>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916" name="TextBox 919"/>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917" name="TextBox 920"/>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918" name="TextBox 921"/>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919" name="TextBox 922"/>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920" name="TextBox 923"/>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921" name="TextBox 924"/>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922" name="TextBox 925"/>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923" name="TextBox 926"/>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924" name="TextBox 927"/>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925" name="TextBox 928"/>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926" name="TextBox 929"/>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927" name="TextBox 930"/>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928" name="TextBox 931"/>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929" name="TextBox 932"/>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930" name="TextBox 933"/>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931" name="TextBox 934"/>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932" name="TextBox 935"/>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933" name="TextBox 936"/>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934" name="TextBox 937"/>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935" name="TextBox 938"/>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936" name="TextBox 939"/>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937" name="TextBox 940"/>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938" name="TextBox 941"/>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939" name="TextBox 942"/>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940" name="TextBox 943"/>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941" name="TextBox 944"/>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942" name="TextBox 945"/>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943" name="TextBox 946"/>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944" name="TextBox 947"/>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945" name="TextBox 948"/>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946" name="TextBox 949"/>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947" name="TextBox 950"/>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948" name="TextBox 951"/>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949" name="TextBox 952"/>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950" name="TextBox 953"/>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951" name="TextBox 954"/>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952" name="TextBox 955"/>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953" name="TextBox 956"/>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954" name="TextBox 957"/>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955" name="TextBox 958"/>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956" name="TextBox 959"/>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957" name="TextBox 960"/>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958" name="TextBox 961"/>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959" name="TextBox 962"/>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960" name="TextBox 96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961" name="TextBox 96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962" name="TextBox 96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963" name="TextBox 96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964" name="TextBox 96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965" name="TextBox 96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966" name="TextBox 96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967" name="TextBox 97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968" name="TextBox 97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969" name="TextBox 97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970" name="TextBox 97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971" name="TextBox 97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972" name="TextBox 97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973" name="TextBox 97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974" name="TextBox 97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975" name="TextBox 97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976" name="TextBox 97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977" name="TextBox 98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978" name="TextBox 98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979" name="TextBox 98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980" name="TextBox 98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981" name="TextBox 98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982" name="TextBox 98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983" name="TextBox 98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984" name="TextBox 98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985" name="TextBox 98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986" name="TextBox 98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987" name="TextBox 99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988" name="TextBox 99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989" name="TextBox 99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990" name="TextBox 99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991" name="TextBox 99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992" name="TextBox 99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993" name="TextBox 99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994" name="TextBox 99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995" name="TextBox 99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996" name="TextBox 99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997" name="TextBox 100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998" name="TextBox 100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999" name="TextBox 100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00" name="TextBox 100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01" name="TextBox 100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02" name="TextBox 100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03" name="TextBox 100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04" name="TextBox 100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05" name="TextBox 100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06" name="TextBox 100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07" name="TextBox 101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08" name="TextBox 101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09" name="TextBox 101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10" name="TextBox 101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11" name="TextBox 101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12" name="TextBox 101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13" name="TextBox 101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14" name="TextBox 101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15" name="TextBox 101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16" name="TextBox 101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17" name="TextBox 102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18" name="TextBox 102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19" name="TextBox 102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20" name="TextBox 102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21" name="TextBox 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22" name="TextBox 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23" name="TextBox 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24" name="TextBox 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25" name="TextBox 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26" name="TextBox 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27" name="TextBox 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28" name="TextBox 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29" name="TextBox 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30" name="TextBox 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31" name="TextBox 1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32" name="TextBox 1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33" name="TextBox 1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34" name="TextBox 1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35" name="TextBox 1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36" name="TextBox 1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37" name="TextBox 1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38" name="TextBox 1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39" name="TextBox 1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40" name="TextBox 1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41" name="TextBox 2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42" name="TextBox 2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43" name="TextBox 2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44" name="TextBox 2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45" name="TextBox 2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46" name="TextBox 2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47" name="TextBox 2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48" name="TextBox 2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49" name="TextBox 2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50" name="TextBox 2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51" name="TextBox 3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52" name="TextBox 3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53" name="TextBox 3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54" name="TextBox 3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55" name="TextBox 3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56" name="TextBox 3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57" name="TextBox 3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58" name="TextBox 3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59" name="TextBox 3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60" name="TextBox 3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61" name="TextBox 4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62" name="TextBox 4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63" name="TextBox 4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64" name="TextBox 4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65" name="TextBox 4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66" name="TextBox 4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67" name="TextBox 4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68" name="TextBox 4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69" name="TextBox 4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70" name="TextBox 4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71" name="TextBox 5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72" name="TextBox 5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73" name="TextBox 5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74" name="TextBox 5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75" name="TextBox 5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76" name="TextBox 5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77" name="TextBox 5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78" name="TextBox 5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79" name="TextBox 5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80" name="TextBox 5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81" name="TextBox 6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82" name="TextBox 6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83" name="TextBox 6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84" name="TextBox 6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85" name="TextBox 6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86" name="TextBox 6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87" name="TextBox 6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88" name="TextBox 6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89" name="TextBox 6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90" name="TextBox 6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91" name="TextBox 7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92" name="TextBox 7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93" name="TextBox 7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94" name="TextBox 7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95" name="TextBox 7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96" name="TextBox 7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97" name="TextBox 7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98" name="TextBox 7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099" name="TextBox 7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00" name="TextBox 7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01" name="TextBox 8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02" name="TextBox 8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03" name="TextBox 8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04" name="TextBox 8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05" name="TextBox 8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06" name="TextBox 8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07" name="TextBox 8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08" name="TextBox 8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09" name="TextBox 8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10" name="TextBox 8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11" name="TextBox 9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12" name="TextBox 9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13" name="TextBox 9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14" name="TextBox 9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15" name="TextBox 9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16" name="TextBox 9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17" name="TextBox 9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18" name="TextBox 9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19" name="TextBox 9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20" name="TextBox 9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21" name="TextBox 10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22" name="TextBox 10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23" name="TextBox 10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24" name="TextBox 10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25" name="TextBox 10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26" name="TextBox 10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27" name="TextBox 10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28" name="TextBox 10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29" name="TextBox 10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30" name="TextBox 10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31" name="TextBox 11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32" name="TextBox 11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33" name="TextBox 11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34" name="TextBox 11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35" name="TextBox 11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36" name="TextBox 11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37" name="TextBox 11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38" name="TextBox 11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39" name="TextBox 11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40" name="TextBox 11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41" name="TextBox 12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42" name="TextBox 12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43" name="TextBox 12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44" name="TextBox 12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45" name="TextBox 12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46" name="TextBox 12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47" name="TextBox 12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48" name="TextBox 12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49" name="TextBox 12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50" name="TextBox 12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51" name="TextBox 13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52" name="TextBox 13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53" name="TextBox 13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54" name="TextBox 13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55" name="TextBox 13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56" name="TextBox 13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57" name="TextBox 13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58" name="TextBox 13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59" name="TextBox 13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60" name="TextBox 13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61" name="TextBox 14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62" name="TextBox 14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63" name="TextBox 14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64" name="TextBox 14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65" name="TextBox 14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66" name="TextBox 14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67" name="TextBox 14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68" name="TextBox 14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69" name="TextBox 14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70" name="TextBox 14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71" name="TextBox 15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72" name="TextBox 15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73" name="TextBox 15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74" name="TextBox 15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75" name="TextBox 15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76" name="TextBox 15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77" name="TextBox 15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78" name="TextBox 15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79" name="TextBox 15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80" name="TextBox 15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81" name="TextBox 16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82" name="TextBox 16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83" name="TextBox 16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84" name="TextBox 16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85" name="TextBox 16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86" name="TextBox 16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87" name="TextBox 16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88" name="TextBox 16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89" name="TextBox 16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90" name="TextBox 16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91" name="TextBox 17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92" name="TextBox 17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93" name="TextBox 17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94" name="TextBox 17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95" name="TextBox 17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96" name="TextBox 17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97" name="TextBox 17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98" name="TextBox 17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199" name="TextBox 17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00" name="TextBox 17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01" name="TextBox 18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02" name="TextBox 18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03" name="TextBox 18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04" name="TextBox 18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05" name="TextBox 18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06" name="TextBox 18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07" name="TextBox 18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08" name="TextBox 18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09" name="TextBox 18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10" name="TextBox 18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11" name="TextBox 19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12" name="TextBox 19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13" name="TextBox 19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14" name="TextBox 19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15" name="TextBox 19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16" name="TextBox 19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17" name="TextBox 19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18" name="TextBox 19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19" name="TextBox 19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20" name="TextBox 19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21" name="TextBox 20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22" name="TextBox 20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23" name="TextBox 20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24" name="TextBox 20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25" name="TextBox 20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26" name="TextBox 20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27" name="TextBox 20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28" name="TextBox 20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29" name="TextBox 20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30" name="TextBox 20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31" name="TextBox 21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32" name="TextBox 21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33" name="TextBox 21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34" name="TextBox 21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35" name="TextBox 21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36" name="TextBox 21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37" name="TextBox 21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38" name="TextBox 21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39" name="TextBox 21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40" name="TextBox 21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41" name="TextBox 22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42" name="TextBox 22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43" name="TextBox 22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44" name="TextBox 22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45" name="TextBox 22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46" name="TextBox 22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47" name="TextBox 22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48" name="TextBox 22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49" name="TextBox 22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50" name="TextBox 22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51" name="TextBox 23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52" name="TextBox 23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53" name="TextBox 23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54" name="TextBox 23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55" name="TextBox 23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56" name="TextBox 23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57" name="TextBox 23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58" name="TextBox 23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59" name="TextBox 23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60" name="TextBox 23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61" name="TextBox 24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62" name="TextBox 24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63" name="TextBox 24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64" name="TextBox 24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65" name="TextBox 24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66" name="TextBox 24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67" name="TextBox 24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68" name="TextBox 24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69" name="TextBox 24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70" name="TextBox 24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71" name="TextBox 25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72" name="TextBox 25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73" name="TextBox 25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74" name="TextBox 25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75" name="TextBox 25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76" name="TextBox 25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77" name="TextBox 25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78" name="TextBox 25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79" name="TextBox 25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80" name="TextBox 25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81" name="TextBox 26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82" name="TextBox 26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83" name="TextBox 26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84" name="TextBox 26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85" name="TextBox 26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86" name="TextBox 26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87" name="TextBox 26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88" name="TextBox 26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89" name="TextBox 26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90" name="TextBox 26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91" name="TextBox 27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92" name="TextBox 27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93" name="TextBox 27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94" name="TextBox 27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95" name="TextBox 27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96" name="TextBox 27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97" name="TextBox 27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98" name="TextBox 27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299" name="TextBox 27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300" name="TextBox 27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301" name="TextBox 28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302" name="TextBox 28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303" name="TextBox 28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304" name="TextBox 28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305" name="TextBox 28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306" name="TextBox 28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307" name="TextBox 28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308" name="TextBox 28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309" name="TextBox 28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310" name="TextBox 28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311" name="TextBox 29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312" name="TextBox 29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313" name="TextBox 29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314" name="TextBox 29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315" name="TextBox 29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316" name="TextBox 29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317" name="TextBox 29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318" name="TextBox 29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319" name="TextBox 29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320" name="TextBox 299"/>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321" name="TextBox 300"/>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322" name="TextBox 301"/>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323" name="TextBox 302"/>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324" name="TextBox 303"/>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325" name="TextBox 304"/>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326" name="TextBox 305"/>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327" name="TextBox 306"/>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328" name="TextBox 307"/>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329" name="TextBox 308"/>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330" name="TextBox 309"/>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331" name="TextBox 310"/>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332" name="TextBox 311"/>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333" name="TextBox 312"/>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334" name="TextBox 313"/>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335" name="TextBox 314"/>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336" name="TextBox 315"/>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337" name="TextBox 316"/>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338" name="TextBox 317"/>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339" name="TextBox 318"/>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340" name="TextBox 319"/>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341" name="TextBox 320"/>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342" name="TextBox 321"/>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343" name="TextBox 322"/>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344" name="TextBox 323"/>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345" name="TextBox 324"/>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346" name="TextBox 325"/>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347" name="TextBox 326"/>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348" name="TextBox 327"/>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349" name="TextBox 328"/>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350" name="TextBox 329"/>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351" name="TextBox 330"/>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352" name="TextBox 331"/>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353" name="TextBox 332"/>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354" name="TextBox 333"/>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355" name="TextBox 334"/>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356" name="TextBox 335"/>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357" name="TextBox 336"/>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358" name="TextBox 337"/>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359" name="TextBox 338"/>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360" name="TextBox 339"/>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361" name="TextBox 340"/>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362" name="TextBox 341"/>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363" name="TextBox 342"/>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364" name="TextBox 343"/>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365" name="TextBox 344"/>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366" name="TextBox 345"/>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367" name="TextBox 346"/>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368" name="TextBox 347"/>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369" name="TextBox 348"/>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370" name="TextBox 349"/>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371" name="TextBox 350"/>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372" name="TextBox 351"/>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373" name="TextBox 352"/>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374" name="TextBox 353"/>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375" name="TextBox 354"/>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376" name="TextBox 355"/>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377" name="TextBox 356"/>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378" name="TextBox 357"/>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379" name="TextBox 358"/>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380" name="TextBox 359"/>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381" name="TextBox 360"/>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382" name="TextBox 361"/>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383" name="TextBox 362"/>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384" name="TextBox 363"/>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385" name="TextBox 364"/>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386" name="TextBox 365"/>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387" name="TextBox 366"/>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388" name="TextBox 367"/>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389" name="TextBox 368"/>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390" name="TextBox 369"/>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391" name="TextBox 370"/>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392" name="TextBox 371"/>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393" name="TextBox 372"/>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394" name="TextBox 373"/>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395" name="TextBox 374"/>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396" name="TextBox 375"/>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397" name="TextBox 376"/>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398" name="TextBox 377"/>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399" name="TextBox 378"/>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400" name="TextBox 379"/>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401" name="TextBox 380"/>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402" name="TextBox 381"/>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403" name="TextBox 382"/>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404" name="TextBox 383"/>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405" name="TextBox 384"/>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406" name="TextBox 385"/>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407" name="TextBox 386"/>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408" name="TextBox 387"/>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409" name="TextBox 388"/>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410" name="TextBox 389"/>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411" name="TextBox 390"/>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412" name="TextBox 391"/>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413" name="TextBox 392"/>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414" name="TextBox 393"/>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415" name="TextBox 394"/>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416" name="TextBox 395"/>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417" name="TextBox 396"/>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418" name="TextBox 397"/>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419" name="TextBox 398"/>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420" name="TextBox 399"/>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421" name="TextBox 400"/>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422" name="TextBox 401"/>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423" name="TextBox 402"/>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424" name="TextBox 403"/>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425" name="TextBox 404"/>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426" name="TextBox 405"/>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427" name="TextBox 406"/>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428" name="TextBox 407"/>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429" name="TextBox 408"/>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430" name="TextBox 409"/>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431" name="TextBox 410"/>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432" name="TextBox 411"/>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433" name="TextBox 412"/>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434" name="TextBox 413"/>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435" name="TextBox 414"/>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436" name="TextBox 415"/>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437" name="TextBox 416"/>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438" name="TextBox 417"/>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439" name="TextBox 418"/>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440" name="TextBox 41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441" name="TextBox 42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442" name="TextBox 42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443" name="TextBox 42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444" name="TextBox 42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445" name="TextBox 42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446" name="TextBox 42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447" name="TextBox 42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448" name="TextBox 42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449" name="TextBox 42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450" name="TextBox 42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451" name="TextBox 43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452" name="TextBox 43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453" name="TextBox 43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454" name="TextBox 43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455" name="TextBox 43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456" name="TextBox 43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457" name="TextBox 43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458" name="TextBox 43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459" name="TextBox 43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460" name="TextBox 43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461" name="TextBox 44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462" name="TextBox 44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463" name="TextBox 44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464" name="TextBox 44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465" name="TextBox 44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466" name="TextBox 44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467" name="TextBox 44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468" name="TextBox 44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469" name="TextBox 44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470" name="TextBox 44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471" name="TextBox 45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472" name="TextBox 45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473" name="TextBox 45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474" name="TextBox 45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475" name="TextBox 45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476" name="TextBox 45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477" name="TextBox 45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478" name="TextBox 45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479" name="TextBox 45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480" name="TextBox 45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481" name="TextBox 46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482" name="TextBox 46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483" name="TextBox 46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484" name="TextBox 46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485" name="TextBox 46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486" name="TextBox 46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487" name="TextBox 46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488" name="TextBox 46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489" name="TextBox 46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490" name="TextBox 46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491" name="TextBox 47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492" name="TextBox 47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493" name="TextBox 47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494" name="TextBox 47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495" name="TextBox 47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496" name="TextBox 47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497" name="TextBox 47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498" name="TextBox 47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499" name="TextBox 47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00" name="TextBox 47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01" name="TextBox 48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02" name="TextBox 48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03" name="TextBox 48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04" name="TextBox 48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05" name="TextBox 48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06" name="TextBox 48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07" name="TextBox 48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08" name="TextBox 48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09" name="TextBox 48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10" name="TextBox 48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11" name="TextBox 49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12" name="TextBox 49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13" name="TextBox 49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14" name="TextBox 49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15" name="TextBox 49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16" name="TextBox 49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17" name="TextBox 49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18" name="TextBox 49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19" name="TextBox 49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20" name="TextBox 49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21" name="TextBox 50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22" name="TextBox 50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23" name="TextBox 50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24" name="TextBox 50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25" name="TextBox 50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26" name="TextBox 50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27" name="TextBox 50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28" name="TextBox 50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29" name="TextBox 50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30" name="TextBox 50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31" name="TextBox 51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32" name="TextBox 51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33" name="TextBox 51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34" name="TextBox 51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35" name="TextBox 51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36" name="TextBox 51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37" name="TextBox 51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38" name="TextBox 51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39" name="TextBox 51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40" name="TextBox 51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41" name="TextBox 52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42" name="TextBox 52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43" name="TextBox 52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44" name="TextBox 52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45" name="TextBox 52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46" name="TextBox 52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47" name="TextBox 52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48" name="TextBox 52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49" name="TextBox 52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50" name="TextBox 52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51" name="TextBox 53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52" name="TextBox 53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53" name="TextBox 53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54" name="TextBox 53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55" name="TextBox 53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56" name="TextBox 53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57" name="TextBox 53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58" name="TextBox 53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59" name="TextBox 53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60" name="TextBox 53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61" name="TextBox 54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62" name="TextBox 54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63" name="TextBox 54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64" name="TextBox 54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65" name="TextBox 54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66" name="TextBox 54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67" name="TextBox 54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68" name="TextBox 54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69" name="TextBox 54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70" name="TextBox 54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71" name="TextBox 55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72" name="TextBox 55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73" name="TextBox 55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74" name="TextBox 55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75" name="TextBox 55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76" name="TextBox 55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77" name="TextBox 55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78" name="TextBox 55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79" name="TextBox 55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80" name="TextBox 55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81" name="TextBox 56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82" name="TextBox 56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83" name="TextBox 56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84" name="TextBox 56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85" name="TextBox 56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86" name="TextBox 56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87" name="TextBox 56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88" name="TextBox 56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89" name="TextBox 56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90" name="TextBox 56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91" name="TextBox 57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92" name="TextBox 57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93" name="TextBox 57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94" name="TextBox 57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95" name="TextBox 57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96" name="TextBox 57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97" name="TextBox 57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98" name="TextBox 57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599" name="TextBox 57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00" name="TextBox 57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01" name="TextBox 58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02" name="TextBox 58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03" name="TextBox 58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04" name="TextBox 58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05" name="TextBox 58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06" name="TextBox 58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07" name="TextBox 58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08" name="TextBox 58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09" name="TextBox 58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10" name="TextBox 58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11" name="TextBox 59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12" name="TextBox 59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13" name="TextBox 59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14" name="TextBox 59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15" name="TextBox 59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16" name="TextBox 59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17" name="TextBox 59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18" name="TextBox 59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19" name="TextBox 59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20" name="TextBox 59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21" name="TextBox 60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22" name="TextBox 60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23" name="TextBox 60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24" name="TextBox 60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25" name="TextBox 60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26" name="TextBox 60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27" name="TextBox 60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28" name="TextBox 60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29" name="TextBox 60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30" name="TextBox 60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31" name="TextBox 61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32" name="TextBox 61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33" name="TextBox 61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34" name="TextBox 61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35" name="TextBox 61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36" name="TextBox 61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37" name="TextBox 61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38" name="TextBox 61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39" name="TextBox 61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40" name="TextBox 61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41" name="TextBox 62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42" name="TextBox 62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43" name="TextBox 62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44" name="TextBox 62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45" name="TextBox 62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46" name="TextBox 62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47" name="TextBox 62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48" name="TextBox 62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49" name="TextBox 62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50" name="TextBox 62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51" name="TextBox 63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52" name="TextBox 63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53" name="TextBox 63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54" name="TextBox 63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55" name="TextBox 63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56" name="TextBox 63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57" name="TextBox 63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58" name="TextBox 63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59" name="TextBox 63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60" name="TextBox 63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61" name="TextBox 64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62" name="TextBox 64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63" name="TextBox 64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64" name="TextBox 64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65" name="TextBox 64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66" name="TextBox 64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67" name="TextBox 64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68" name="TextBox 64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69" name="TextBox 64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70" name="TextBox 64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71" name="TextBox 65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72" name="TextBox 65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73" name="TextBox 65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74" name="TextBox 65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75" name="TextBox 65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76" name="TextBox 65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77" name="TextBox 65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78" name="TextBox 65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79" name="TextBox 65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80" name="TextBox 65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81" name="TextBox 66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82" name="TextBox 66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83" name="TextBox 66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84" name="TextBox 66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85" name="TextBox 66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86" name="TextBox 66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87" name="TextBox 66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88" name="TextBox 66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89" name="TextBox 66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90" name="TextBox 66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91" name="TextBox 67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92" name="TextBox 67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93" name="TextBox 67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94" name="TextBox 67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95" name="TextBox 67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96" name="TextBox 67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97" name="TextBox 67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98" name="TextBox 67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699" name="TextBox 67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00" name="TextBox 67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01" name="TextBox 68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02" name="TextBox 68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03" name="TextBox 68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04" name="TextBox 68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05" name="TextBox 68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06" name="TextBox 68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07" name="TextBox 68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08" name="TextBox 68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09" name="TextBox 68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10" name="TextBox 68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11" name="TextBox 69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12" name="TextBox 69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13" name="TextBox 69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14" name="TextBox 69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15" name="TextBox 69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16" name="TextBox 69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17" name="TextBox 69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18" name="TextBox 69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19" name="TextBox 69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20" name="TextBox 69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21" name="TextBox 70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22" name="TextBox 70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23" name="TextBox 70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24" name="TextBox 70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25" name="TextBox 70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26" name="TextBox 70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27" name="TextBox 70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28" name="TextBox 70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29" name="TextBox 70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30" name="TextBox 70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31" name="TextBox 71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32" name="TextBox 71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33" name="TextBox 71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34" name="TextBox 71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35" name="TextBox 71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36" name="TextBox 71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37" name="TextBox 71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38" name="TextBox 71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39" name="TextBox 71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40" name="TextBox 71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41" name="TextBox 72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42" name="TextBox 72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43" name="TextBox 72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44" name="TextBox 72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45" name="TextBox 72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46" name="TextBox 72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47" name="TextBox 72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48" name="TextBox 72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49" name="TextBox 72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50" name="TextBox 72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51" name="TextBox 73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52" name="TextBox 73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53" name="TextBox 73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54" name="TextBox 73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55" name="TextBox 73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56" name="TextBox 73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57" name="TextBox 73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58" name="TextBox 73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59" name="TextBox 73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60" name="TextBox 73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61" name="TextBox 74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62" name="TextBox 74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63" name="TextBox 74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64" name="TextBox 74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65" name="TextBox 74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66" name="TextBox 74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67" name="TextBox 74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68" name="TextBox 74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69" name="TextBox 74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70" name="TextBox 74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71" name="TextBox 75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72" name="TextBox 75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73" name="TextBox 75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74" name="TextBox 75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75" name="TextBox 75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76" name="TextBox 75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77" name="TextBox 75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78" name="TextBox 75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79" name="TextBox 75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80" name="TextBox 75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81" name="TextBox 76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82" name="TextBox 76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83" name="TextBox 76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84" name="TextBox 76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85" name="TextBox 76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86" name="TextBox 76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87" name="TextBox 76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88" name="TextBox 76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89" name="TextBox 76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90" name="TextBox 769"/>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91" name="TextBox 770"/>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92" name="TextBox 771"/>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93" name="TextBox 772"/>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94" name="TextBox 773"/>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95" name="TextBox 774"/>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96" name="TextBox 775"/>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97" name="TextBox 776"/>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98" name="TextBox 777"/>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19</xdr:row>
      <xdr:rowOff>0</xdr:rowOff>
    </xdr:from>
    <xdr:ext cx="76200" cy="219075"/>
    <xdr:sp fLocksText="0">
      <xdr:nvSpPr>
        <xdr:cNvPr id="1799" name="TextBox 778"/>
        <xdr:cNvSpPr txBox="1">
          <a:spLocks noChangeArrowheads="1"/>
        </xdr:cNvSpPr>
      </xdr:nvSpPr>
      <xdr:spPr>
        <a:xfrm>
          <a:off x="10496550" y="15735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800" name="TextBox 779"/>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801" name="TextBox 780"/>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802" name="TextBox 781"/>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803" name="TextBox 782"/>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804" name="TextBox 783"/>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805" name="TextBox 784"/>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806" name="TextBox 785"/>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807" name="TextBox 786"/>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808" name="TextBox 787"/>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809" name="TextBox 788"/>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810" name="TextBox 789"/>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811" name="TextBox 790"/>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812" name="TextBox 791"/>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813" name="TextBox 792"/>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814" name="TextBox 793"/>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815" name="TextBox 794"/>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816" name="TextBox 795"/>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817" name="TextBox 796"/>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818" name="TextBox 797"/>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819" name="TextBox 798"/>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820" name="TextBox 799"/>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821" name="TextBox 800"/>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822" name="TextBox 801"/>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823" name="TextBox 802"/>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824" name="TextBox 803"/>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825" name="TextBox 804"/>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826" name="TextBox 805"/>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827" name="TextBox 806"/>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828" name="TextBox 807"/>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829" name="TextBox 808"/>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830" name="TextBox 809"/>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831" name="TextBox 810"/>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832" name="TextBox 811"/>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833" name="TextBox 812"/>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834" name="TextBox 813"/>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835" name="TextBox 814"/>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836" name="TextBox 815"/>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837" name="TextBox 816"/>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838" name="TextBox 817"/>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839" name="TextBox 818"/>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840" name="TextBox 819"/>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841" name="TextBox 820"/>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842" name="TextBox 821"/>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843" name="TextBox 822"/>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844" name="TextBox 823"/>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845" name="TextBox 824"/>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846" name="TextBox 825"/>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847" name="TextBox 826"/>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848" name="TextBox 827"/>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849" name="TextBox 828"/>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850" name="TextBox 829"/>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851" name="TextBox 830"/>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852" name="TextBox 831"/>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853" name="TextBox 832"/>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854" name="TextBox 833"/>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855" name="TextBox 834"/>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856" name="TextBox 835"/>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857" name="TextBox 836"/>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858" name="TextBox 837"/>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859" name="TextBox 838"/>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860" name="TextBox 839"/>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861" name="TextBox 840"/>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862" name="TextBox 841"/>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863" name="TextBox 842"/>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864" name="TextBox 843"/>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865" name="TextBox 844"/>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866" name="TextBox 845"/>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867" name="TextBox 846"/>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868" name="TextBox 847"/>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869" name="TextBox 848"/>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870" name="TextBox 849"/>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871" name="TextBox 850"/>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872" name="TextBox 851"/>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873" name="TextBox 852"/>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874" name="TextBox 853"/>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875" name="TextBox 854"/>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876" name="TextBox 855"/>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877" name="TextBox 856"/>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878" name="TextBox 857"/>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879" name="TextBox 858"/>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880" name="TextBox 859"/>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881" name="TextBox 860"/>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882" name="TextBox 861"/>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883" name="TextBox 862"/>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884" name="TextBox 863"/>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885" name="TextBox 864"/>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886" name="TextBox 865"/>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887" name="TextBox 866"/>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888" name="TextBox 867"/>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889" name="TextBox 868"/>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890" name="TextBox 869"/>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891" name="TextBox 870"/>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892" name="TextBox 871"/>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893" name="TextBox 872"/>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894" name="TextBox 873"/>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895" name="TextBox 874"/>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896" name="TextBox 875"/>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897" name="TextBox 876"/>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898" name="TextBox 877"/>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899" name="TextBox 878"/>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900" name="TextBox 879"/>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901" name="TextBox 880"/>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902" name="TextBox 881"/>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903" name="TextBox 882"/>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904" name="TextBox 883"/>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905" name="TextBox 884"/>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906" name="TextBox 885"/>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907" name="TextBox 886"/>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908" name="TextBox 887"/>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909" name="TextBox 888"/>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910" name="TextBox 889"/>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911" name="TextBox 890"/>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912" name="TextBox 891"/>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913" name="TextBox 892"/>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914" name="TextBox 893"/>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915" name="TextBox 894"/>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219075</xdr:colOff>
      <xdr:row>20</xdr:row>
      <xdr:rowOff>0</xdr:rowOff>
    </xdr:from>
    <xdr:ext cx="76200" cy="219075"/>
    <xdr:sp fLocksText="0">
      <xdr:nvSpPr>
        <xdr:cNvPr id="1916" name="TextBox 895"/>
        <xdr:cNvSpPr txBox="1">
          <a:spLocks noChangeArrowheads="1"/>
        </xdr:cNvSpPr>
      </xdr:nvSpPr>
      <xdr:spPr>
        <a:xfrm>
          <a:off x="10496550" y="16649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edia\lsxc\F&#30424;\Fg\2023\&#37325;&#28857;&#21150;\&#21439;&#37325;\&#26376;&#25253;\10&#26376;\\\NTS01\jhc\unzipped\Eastern%20Airline%20FE\GP\GP_Ph1\SBB-OIs\Hel-OI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media\lsxc\F&#30424;\Fg\2023\&#37325;&#28857;&#21150;\&#21439;&#37325;\&#26376;&#25253;\10&#26376;\A:\WINDOWS\TEMP\GOLDPYR4\ARENTO\TOOLBOX.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media\lsxc\F&#30424;\Fg\2023\&#37325;&#28857;&#21150;\&#21439;&#37325;\&#26376;&#25253;\10&#26376;\\\NTS01\jhc\unzipped\Eastern%20Airline%20FE\fnl-gp2\ToolboxGP\Kor\OSP_Becht_Fin.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media\lsxc\F&#30424;\Fg\2023\&#37325;&#28857;&#21150;\&#21439;&#37325;\&#26376;&#25253;\10&#26376;\\Users\john1\AppData\Local\Temp\Rar$DIa0.556\POWER%20ASSUMPTION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media\lsxc\F&#30424;\Fg\2023\&#37325;&#28857;&#21150;\&#21439;&#37325;\&#26376;&#25253;\10&#26376;\\Users\wlb\Desktop\8&#26376;&#37325;&#28857;&#39033;&#30446;&#25253;&#34920;\&#21508;&#21333;&#20301;&#25253;&#36865;\POWER%20ASSUMPTION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media\lsxc\F&#30424;\Fg\2023\&#37325;&#28857;&#21150;\&#21439;&#37325;\&#26376;&#25253;\10&#26376;\I:\Users\john1\AppData\Local\Temp\Rar$DIa0.556\POWER%20ASSUMPTION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media\lsxc\F&#30424;\Fg\2023\&#37325;&#28857;&#21150;\&#21439;&#37325;\&#26376;&#25253;\10&#26376;\\\NTS01\jhc\unzipped\Eastern%20Airline%20FE\GP\tamer\DOS\TEMP\GPTLBX90.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media\lsxc\F&#30424;\Fg\2023\&#37325;&#28857;&#21150;\&#21439;&#37325;\&#26376;&#25253;\10&#26376;\M:\02&#25919;&#24220;&#38388;&#36716;&#31227;&#25903;&#20184;\01&#19968;&#33324;&#24615;&#36716;&#31227;&#25903;&#20184;\2005&#24180;\&#31532;&#20108;&#26041;&#26696;\2004&#24180;&#20113;&#21335;&#30465;&#20998;&#21439;&#26412;&#32423;&#26631;&#20934;&#25910;&#20837;&#21512;&#35745;.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RecoveredExternalLink2"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RecoveredExternalLink1"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media\lsxc\F&#30424;\Fg\2023\&#37325;&#28857;&#21150;\&#21439;&#37325;\&#26376;&#25253;\10&#26376;\M:\02&#25919;&#24220;&#38388;&#36716;&#31227;&#25903;&#20184;\01&#19968;&#33324;&#24615;&#36716;&#31227;&#25903;&#20184;\2005&#24180;\&#31532;&#20108;&#26041;&#26696;\&#22522;&#30784;&#25968;&#25454;\2003&#24180;&#20113;&#21335;&#30465;&#20998;&#21439;&#36130;&#25919;&#20840;&#20379;&#20859;&#20154;&#21592;&#22686;&#2413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edia\lsxc\F&#30424;\Fg\2023\&#37325;&#28857;&#21150;\&#21439;&#37325;\&#26376;&#25253;\10&#26376;\\\NTS01\jhc\unzipped\Eastern%20Airline%20FE\Spares\FILES\SMCTS2\SMCTSSP2.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media\lsxc\F&#30424;\Fg\2023\&#37325;&#28857;&#21150;\&#21439;&#37325;\&#26376;&#25253;\10&#26376;\M:\DATA%20Folder\2004&#24180;&#19968;&#33324;&#24615;&#36716;&#31227;&#25903;&#20184;\2004&#24180;&#20113;&#21335;&#30465;&#20998;&#21439;&#26449;&#32423;&#26631;&#20934;&#25903;&#20986;.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media\lsxc\F&#30424;\Fg\2023\&#37325;&#28857;&#21150;\&#21439;&#37325;\&#26376;&#25253;\10&#26376;\\Users\john1\AppData\Local\Temp\Rar$DIa0.556\&#21457;&#25913;&#25991;&#20214;\2014\&#22266;&#23450;&#36164;&#20135;&#25237;&#36164;\2015&#24180;&#22266;&#23450;&#36164;&#20135;&#25237;&#36164;&#35745;&#21010;\&#21313;&#19968;&#31295;\&#25171;&#21360;\Li1204(&#35831;&#31034;&#25991;&#20214;)\&#32508;&#21512;&#26448;&#26009;\&#27575;&#38177;&#29790;\&#21271;&#20140;&#24503;&#21150;\2007&#24180;&#27979;&#31639;&#26041;&#26696;\&#19968;&#22870;\Documents%20and%20Settings\caiqiang\My%20Documents\&#21439;&#20065;&#36130;&#25919;&#22256;&#38590;&#27979;&#31639;&#26041;&#26696;\&#26041;&#26696;&#19977;&#31295;\&#26041;&#26696;&#20108;&#31295;\&#35774;&#22791;\&#21407;&#22987;\814\13%20&#38081;&#36335;&#37197;&#20214;.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media\lsxc\F&#30424;\Fg\2023\&#37325;&#28857;&#21150;\&#21439;&#37325;\&#26376;&#25253;\10&#26376;\\Users\wlb\Desktop\8&#26376;&#37325;&#28857;&#39033;&#30446;&#25253;&#34920;\&#21508;&#21333;&#20301;&#25253;&#36865;\&#21457;&#25913;&#25991;&#20214;\2014\&#22266;&#23450;&#36164;&#20135;&#25237;&#36164;\2015&#24180;&#22266;&#23450;&#36164;&#20135;&#25237;&#36164;&#35745;&#21010;\&#21313;&#19968;&#31295;\&#25171;&#21360;\Li1204(&#35831;&#31034;&#25991;&#20214;)\&#32508;&#21512;&#26448;&#26009;\&#27575;&#38177;&#29790;\&#21271;&#20140;&#24503;&#21150;\2007&#24180;&#27979;&#31639;&#26041;&#26696;\&#19968;&#22870;\Documents%20and%20Settings\caiqiang\My%20Documents\&#21439;&#20065;&#36130;&#25919;&#22256;&#38590;&#27979;&#31639;&#26041;&#26696;\&#26041;&#26696;&#19977;&#31295;\&#26041;&#26696;&#20108;&#31295;\&#35774;&#22791;\&#21407;&#22987;\814\13%20&#38081;&#36335;&#37197;&#20214;.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media\lsxc\F&#30424;\Fg\2023\&#37325;&#28857;&#21150;\&#21439;&#37325;\&#26376;&#25253;\10&#26376;\I:\Users\john1\AppData\Local\Temp\Rar$DIa0.556\&#21457;&#25913;&#25991;&#20214;\2014\&#22266;&#23450;&#36164;&#20135;&#25237;&#36164;\2015&#24180;&#22266;&#23450;&#36164;&#20135;&#25237;&#36164;&#35745;&#21010;\&#21313;&#19968;&#31295;\&#25171;&#21360;\Li1204(&#35831;&#31034;&#25991;&#20214;)\&#32508;&#21512;&#26448;&#26009;\&#27575;&#38177;&#29790;\&#21271;&#20140;&#24503;&#21150;\2007&#24180;&#27979;&#31639;&#26041;&#26696;\&#19968;&#22870;\Documents%20and%20Settings\caiqiang\My%20Documents\&#21439;&#20065;&#36130;&#25919;&#22256;&#38590;&#27979;&#31639;&#26041;&#26696;\&#26041;&#26696;&#19977;&#31295;\&#26041;&#26696;&#20108;&#31295;\&#35774;&#22791;\&#21407;&#22987;\814\13%20&#38081;&#36335;&#37197;&#20214;.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media\lsxc\F&#30424;\Fg\2023\&#37325;&#28857;&#21150;\&#21439;&#37325;\&#26376;&#25253;\10&#26376;\I:\DOCUME~1\zq\LOCALS~1\Temp\04&#20307;&#21046;&#31185;\03&#24180;&#32456;&#32467;&#31639;&#21450;&#25968;&#25454;&#20998;&#26512;\2006&#24180;\&#20915;&#31639;&#21450;&#25968;&#25454;&#20998;&#26512;\&#20915;&#31639;&#20998;&#26512;&#36164;&#26009;&#32467;&#26524;\&#21439;&#32423;&#36130;&#25919;&#25253;&#34920;&#38468;&#34920;\01&#26118;&#26126;\01&#26118;&#26126;.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media\lsxc\F&#30424;\Fg\2023\&#37325;&#28857;&#21150;\&#21439;&#37325;\&#26376;&#25253;\10&#26376;\M:\02&#25919;&#24220;&#38388;&#36716;&#31227;&#25903;&#20184;\01&#19968;&#33324;&#24615;&#36716;&#31227;&#25903;&#20184;\2005&#24180;\&#31532;&#20108;&#26041;&#26696;\&#22522;&#30784;&#25968;&#25454;\2003&#24180;&#20113;&#21335;&#30465;&#20998;&#21439;GDP&#21450;&#20998;&#20135;&#19994;&#25968;&#25454;.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media\lsxc\F&#30424;\Fg\2023\&#37325;&#28857;&#21150;\&#21439;&#37325;\&#26376;&#25253;\10&#26376;\\Users\john1\AppData\Local\Temp\Rar$DIa0.556\&#21457;&#25913;&#25991;&#20214;\2014\&#22266;&#23450;&#36164;&#20135;&#25237;&#36164;\2015&#24180;&#22266;&#23450;&#36164;&#20135;&#25237;&#36164;&#35745;&#21010;\&#21313;&#19968;&#31295;\&#25171;&#21360;\Documents%20and%20Settings\Administrator\&#26700;&#38754;\&#36164;&#37329;&#24179;&#34913;&#34920;.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media\lsxc\F&#30424;\Fg\2023\&#37325;&#28857;&#21150;\&#21439;&#37325;\&#26376;&#25253;\10&#26376;\\Users\wlb\Desktop\8&#26376;&#37325;&#28857;&#39033;&#30446;&#25253;&#34920;\&#21508;&#21333;&#20301;&#25253;&#36865;\&#21457;&#25913;&#25991;&#20214;\2014\&#22266;&#23450;&#36164;&#20135;&#25237;&#36164;\2015&#24180;&#22266;&#23450;&#36164;&#20135;&#25237;&#36164;&#35745;&#21010;\&#21313;&#19968;&#31295;\&#25171;&#21360;\Documents%20and%20Settings\Administrator\&#26700;&#38754;\&#36164;&#37329;&#24179;&#34913;&#34920;.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media\lsxc\F&#30424;\Fg\2023\&#37325;&#28857;&#21150;\&#21439;&#37325;\&#26376;&#25253;\10&#26376;\I:\Users\john1\AppData\Local\Temp\Rar$DIa0.556\&#21457;&#25913;&#25991;&#20214;\2014\&#22266;&#23450;&#36164;&#20135;&#25237;&#36164;\2015&#24180;&#22266;&#23450;&#36164;&#20135;&#25237;&#36164;&#35745;&#21010;\&#21313;&#19968;&#31295;\&#25171;&#21360;\Documents%20and%20Settings\Administrator\&#26700;&#38754;\&#36164;&#37329;&#24179;&#34913;&#34920;.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media\lsxc\F&#30424;\Fg\2023\&#37325;&#28857;&#21150;\&#21439;&#37325;\&#26376;&#25253;\10&#26376;\M:\02&#25919;&#24220;&#38388;&#36716;&#31227;&#25903;&#20184;\01&#19968;&#33324;&#24615;&#36716;&#31227;&#25903;&#20184;\2005&#24180;\&#31532;&#20108;&#26041;&#26696;\&#22522;&#30784;&#25968;&#25454;\2003&#24180;&#20998;&#22320;&#21439;&#36130;&#25919;&#19968;&#33324;&#39044;&#31639;&#25910;&#2083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edia\lsxc\F&#30424;\Fg\2023\&#37325;&#28857;&#21150;\&#21439;&#37325;\&#26376;&#25253;\10&#26376;\\\NTS01\jhc\unzipped\Eastern%20Airline%20FE\GP\tamer\WINDOWS\GP_AT.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media\lsxc\F&#30424;\Fg\2023\&#37325;&#28857;&#21150;\&#21439;&#37325;\&#26376;&#25253;\10&#26376;\\Users\john1\AppData\Local\Temp\Rar$DIa0.556\&#21457;&#25913;&#25991;&#20214;\2014\&#22266;&#23450;&#36164;&#20135;&#25237;&#36164;\2015&#24180;&#22266;&#23450;&#36164;&#20135;&#25237;&#36164;&#35745;&#21010;\&#21313;&#19968;&#31295;\&#25171;&#21360;\2012&#24180;\&#20154;&#22823;&#20250;&#25253;&#21578;2011&#12289;2012&#19978;&#21322;&#24180;\Documents%20and%20Settings\Administrator\&#26700;&#38754;\&#36164;&#37329;&#24179;&#34913;&#34920;.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media\lsxc\F&#30424;\Fg\2023\&#37325;&#28857;&#21150;\&#21439;&#37325;\&#26376;&#25253;\10&#26376;\\Users\wlb\Desktop\8&#26376;&#37325;&#28857;&#39033;&#30446;&#25253;&#34920;\&#21508;&#21333;&#20301;&#25253;&#36865;\&#21457;&#25913;&#25991;&#20214;\2014\&#22266;&#23450;&#36164;&#20135;&#25237;&#36164;\2015&#24180;&#22266;&#23450;&#36164;&#20135;&#25237;&#36164;&#35745;&#21010;\&#21313;&#19968;&#31295;\&#25171;&#21360;\2012&#24180;\&#20154;&#22823;&#20250;&#25253;&#21578;2011&#12289;2012&#19978;&#21322;&#24180;\Documents%20and%20Settings\Administrator\&#26700;&#38754;\&#36164;&#37329;&#24179;&#34913;&#34920;.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media\lsxc\F&#30424;\Fg\2023\&#37325;&#28857;&#21150;\&#21439;&#37325;\&#26376;&#25253;\10&#26376;\I:\Users\john1\AppData\Local\Temp\Rar$DIa0.556\&#21457;&#25913;&#25991;&#20214;\2014\&#22266;&#23450;&#36164;&#20135;&#25237;&#36164;\2015&#24180;&#22266;&#23450;&#36164;&#20135;&#25237;&#36164;&#35745;&#21010;\&#21313;&#19968;&#31295;\&#25171;&#21360;\2012&#24180;\&#20154;&#22823;&#20250;&#25253;&#21578;2011&#12289;2012&#19978;&#21322;&#24180;\Documents%20and%20Settings\Administrator\&#26700;&#38754;\&#36164;&#37329;&#24179;&#34913;&#34920;.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media\lsxc\F&#30424;\Fg\2023\&#37325;&#28857;&#21150;\&#21439;&#37325;\&#26376;&#25253;\10&#26376;\M:\02&#25919;&#24220;&#38388;&#36716;&#31227;&#25903;&#20184;\01&#19968;&#33324;&#24615;&#36716;&#31227;&#25903;&#20184;\2005&#24180;\&#31532;&#20108;&#26041;&#26696;\&#22522;&#30784;&#25968;&#25454;\2003&#24180;&#20113;&#21335;&#30465;&#20998;&#22320;&#21439;&#24037;&#21830;&#31246;&#25910;&#20915;&#31639;&#25968;.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media\lsxc\F&#30424;\Fg\2023\&#37325;&#28857;&#21150;\&#21439;&#37325;\&#26376;&#25253;\10&#26376;\M:\02&#25919;&#24220;&#38388;&#36716;&#31227;&#25903;&#20184;\01&#19968;&#33324;&#24615;&#36716;&#31227;&#25903;&#20184;\2004&#24180;\2004&#24180;&#19968;&#33324;&#24615;&#36716;&#31227;&#25903;&#20184;&#27979;&#31639;\&#22522;&#30784;&#25968;&#25454;\2004&#24180;&#20113;&#21335;&#30465;&#20998;&#21439;&#34892;&#25919;&#21644;&#20844;&#26816;&#27861;&#21496;&#37096;&#38376;&#32534;&#21046;&#25968;.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media\lsxc\F&#30424;\Fg\2023\&#37325;&#28857;&#21150;\&#21439;&#37325;\&#26376;&#25253;\10&#26376;\M:\DATA%20Folder\2004&#24180;&#19968;&#33324;&#24615;&#36716;&#31227;&#25903;&#20184;\2004&#24180;&#20113;&#21335;&#30465;&#20998;&#21439;&#20844;&#29992;&#26631;&#20934;&#25903;&#20986;.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media\lsxc\F&#30424;\Fg\2023\&#37325;&#28857;&#21150;\&#21439;&#37325;\&#26376;&#25253;\10&#26376;\I:\DOCUME~1\zq\LOCALS~1\Temp\&#25919;&#27861;&#21475;&#24120;&#29992;&#32479;&#35745;&#36164;&#26009;\&#19977;&#23395;&#24230;&#27719;&#24635;\&#39044;&#31639;\2006&#39044;&#31639;&#25253;&#34920;.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media\lsxc\F&#30424;\Fg\2023\&#37325;&#28857;&#21150;\&#21439;&#37325;\&#26376;&#25253;\10&#26376;\M:\02&#25919;&#24220;&#38388;&#36716;&#31227;&#25903;&#20184;\01&#19968;&#33324;&#24615;&#36716;&#31227;&#25903;&#20184;\2004&#24180;\2004&#24180;&#19968;&#33324;&#24615;&#36716;&#31227;&#25903;&#20184;&#27979;&#31639;\&#22522;&#30784;&#25968;&#25454;\2003&#24180;&#20113;&#21335;&#30465;&#20998;&#21439;&#20892;&#19994;&#20154;&#21475;.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media\lsxc\F&#30424;\Fg\2023\&#37325;&#28857;&#21150;\&#21439;&#37325;\&#26376;&#25253;\10&#26376;\M:\02&#25919;&#24220;&#38388;&#36716;&#31227;&#25903;&#20184;\01&#19968;&#33324;&#24615;&#36716;&#31227;&#25903;&#20184;\2004&#24180;\2004&#24180;&#19968;&#33324;&#24615;&#36716;&#31227;&#25903;&#20184;&#27979;&#31639;\&#22522;&#30784;&#25968;&#25454;\2004&#24180;&#20113;&#21335;&#30465;&#20998;&#21439;&#20892;&#19994;&#29992;&#22320;&#38754;&#31215;.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media\lsxc\F&#30424;\Fg\2023\&#37325;&#28857;&#21150;\&#21439;&#37325;\&#26376;&#25253;\10&#26376;\\\DBSERVER\&#39044;&#31639;&#21496;\&#20849;&#20139;&#25968;&#25454;\&#21382;&#24180;&#20915;&#31639;\1996&#24180;\1996&#24180;&#20915;&#31639;&#27719;&#24635;\2021&#28246;&#21271;&#3046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edia\lsxc\F&#30424;\Fg\2023\&#37325;&#28857;&#21150;\&#21439;&#37325;\&#26376;&#25253;\10&#26376;\\\NTS01\jhc\CHR\ARBEJDE\Q4DK.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media\lsxc\F&#30424;\Fg\2023\&#37325;&#28857;&#21150;\&#21439;&#37325;\&#26376;&#25253;\10&#26376;\M:\DATA%20Folder\2004&#24180;&#19968;&#33324;&#24615;&#36716;&#31227;&#25903;&#20184;\2004&#24180;&#20113;&#21335;&#30465;&#20998;&#21439;&#20154;&#21592;&#26631;&#20934;&#25903;&#20986;.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media\lsxc\F&#30424;\Fg\2023\&#37325;&#28857;&#21150;\&#21439;&#37325;\&#26376;&#25253;\10&#26376;\M:\DATA%20Folder\2004&#24180;&#19968;&#33324;&#24615;&#36716;&#31227;&#25903;&#20184;\2004&#24180;&#20113;&#21335;&#30465;&#20998;&#21439;&#20107;&#19994;&#21457;&#23637;&#25903;&#20986;&#65288;&#32463;&#24046;&#24322;&#35843;&#25972;&#65289;.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media\lsxc\F&#30424;\Fg\2023\&#37325;&#28857;&#21150;\&#21439;&#37325;\&#26376;&#25253;\10&#26376;\A:\WINDOWS.000\Desktop\&#25105;&#30340;&#20844;&#25991;&#21253;\&#36213;&#21746;&#36132;&#25991;&#20214;&#22841;\&#25253;&#34920;.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media\lsxc\F&#30424;\Fg\2023\&#37325;&#28857;&#21150;\&#21439;&#37325;\&#26376;&#25253;\10&#26376;\M:\02&#25919;&#24220;&#38388;&#36716;&#31227;&#25903;&#20184;\01&#19968;&#33324;&#24615;&#36716;&#31227;&#25903;&#20184;\2004&#24180;\2004&#24180;&#19968;&#33324;&#24615;&#36716;&#31227;&#25903;&#20184;&#27979;&#31639;\&#22522;&#30784;&#25968;&#25454;\&#20065;&#38215;&#21644;&#34892;&#25919;&#26449;&#20010;&#25968;.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media\lsxc\F&#30424;\Fg\2023\&#37325;&#28857;&#21150;\&#21439;&#37325;\&#26376;&#25253;\10&#26376;\I:\DOCUME~1\zq\LOCALS~1\Temp\&#36130;&#25919;&#20379;&#20859;&#20154;&#21592;&#20449;&#24687;&#34920;\&#25945;&#32946;\&#27896;&#27700;&#22235;&#20013;.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media\lsxc\F&#30424;\Fg\2023\&#37325;&#28857;&#21150;\&#21439;&#37325;\&#26376;&#25253;\10&#26376;\M:\02&#25919;&#24220;&#38388;&#36716;&#31227;&#25903;&#20184;\01&#19968;&#33324;&#24615;&#36716;&#31227;&#25903;&#20184;\2005&#24180;\&#31532;&#20108;&#26041;&#26696;\&#22522;&#30784;&#25968;&#25454;\2002&#24180;&#20113;&#21335;&#30465;&#20998;&#21439;&#19968;&#33324;&#39044;&#31639;&#25910;&#20837;.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media\lsxc\F&#30424;\Fg\2023\&#37325;&#28857;&#21150;\&#21439;&#37325;\&#26376;&#25253;\10&#26376;\\\Budgetserver\&#39044;&#31639;&#21496;\BY\YS3\97&#20915;&#31639;&#21306;&#21439;&#26368;&#21518;&#27719;&#24635;.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media\lsxc\F&#30424;\Fg\2023\&#37325;&#28857;&#21150;\&#21439;&#37325;\&#26376;&#25253;\10&#26376;\M:\02&#25919;&#24220;&#38388;&#36716;&#31227;&#25903;&#20184;\01&#19968;&#33324;&#24615;&#36716;&#31227;&#25903;&#20184;\2004&#24180;\2004&#24180;&#19968;&#33324;&#24615;&#36716;&#31227;&#25903;&#20184;&#27979;&#31639;\&#22522;&#30784;&#25968;&#25454;\2003&#24180;&#20113;&#21335;&#30465;&#20998;&#21439;&#20013;&#23567;&#23398;&#29983;&#20154;&#25968;.xls" TargetMode="External" /></Relationships>
</file>

<file path=xl/externalLinks/_rels/externalLink48.xml.rels><?xml version="1.0" encoding="utf-8" standalone="yes"?><Relationships xmlns="http://schemas.openxmlformats.org/package/2006/relationships"><Relationship Id="rId1" Type="http://schemas.openxmlformats.org/officeDocument/2006/relationships/externalLinkPath" Target="file://\\media\lsxc\F&#30424;\Fg\2023\&#37325;&#28857;&#21150;\&#21439;&#37325;\&#26376;&#25253;\10&#26376;\M:\02&#25919;&#24220;&#38388;&#36716;&#31227;&#25903;&#20184;\01&#19968;&#33324;&#24615;&#36716;&#31227;&#25903;&#20184;\2004&#24180;\2004&#24180;&#19968;&#33324;&#24615;&#36716;&#31227;&#25903;&#20184;&#27979;&#31639;\&#22522;&#30784;&#25968;&#25454;\2003&#24180;&#20113;&#21335;&#30465;&#20998;&#21439;&#24635;&#20154;&#2147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media\lsxc\F&#30424;\Fg\2023\&#37325;&#28857;&#21150;\&#21439;&#37325;\&#26376;&#25253;\10&#26376;\\\SHANGHAI_LF\&#39044;&#31639;&#22788;\BY\YS3\97&#20915;&#31639;&#21306;&#21439;&#26368;&#21518;&#27719;&#2463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media\lsxc\F&#30424;\Fg\2023\&#37325;&#28857;&#21150;\&#21439;&#37325;\&#26376;&#25253;\10&#26376;\\Users\john1\AppData\Local\Temp\Rar$DIa0.556\Li603&#65288;&#25237;&#36164;&#65289;\2016&#24180;&#25237;&#36164;&#35745;&#21010;\&#23545;&#25509;&#21518;&#34917;&#25253;\&#33590;&#39321;&#23567;&#38215;.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media\lsxc\F&#30424;\Fg\2023\&#37325;&#28857;&#21150;\&#21439;&#37325;\&#26376;&#25253;\10&#26376;\\Users\wlb\Desktop\8&#26376;&#37325;&#28857;&#39033;&#30446;&#25253;&#34920;\&#21508;&#21333;&#20301;&#25253;&#36865;\Li603&#65288;&#25237;&#36164;&#65289;\2016&#24180;&#25237;&#36164;&#35745;&#21010;\&#23545;&#25509;&#21518;&#34917;&#25253;\&#33590;&#39321;&#23567;&#382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media\lsxc\F&#30424;\Fg\2023\&#37325;&#28857;&#21150;\&#21439;&#37325;\&#26376;&#25253;\10&#26376;\I:\Users\john1\AppData\Local\Temp\Rar$DIa0.556\Li603&#65288;&#25237;&#36164;&#65289;\2016&#24180;&#25237;&#36164;&#35745;&#21010;\&#23545;&#25509;&#21518;&#34917;&#25253;\&#33590;&#39321;&#23567;&#38215;.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media\lsxc\F&#30424;\Fg\2023\&#37325;&#28857;&#21150;\&#21439;&#37325;\&#26376;&#25253;\10&#26376;\\\NTS01\jhc\unzipped\Eastern%20Airline%20FE\Backup%20of%20Backup%20of%20LINDA%20LISTONE.xlk"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W-TEO"/>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oolbox"/>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G.1R-Shou COP Gf"/>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POWER ASSUMPTIONS"/>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POWER ASSUMPTIONS"/>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POWER ASSUMPTIONS"/>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Toolbox"/>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Define"/>
      <sheetName val="本年收入合计"/>
      <sheetName val="01.增值税"/>
      <sheetName val="03.营业税"/>
      <sheetName val="04.企业所得税"/>
      <sheetName val="07.个人所得税"/>
      <sheetName val="08.资源税"/>
      <sheetName val="09.投调税"/>
      <sheetName val="10.城建税"/>
      <sheetName val="11.房产税"/>
      <sheetName val="12.印花税"/>
      <sheetName val="13.城镇土地使用税"/>
      <sheetName val="14.土地增值税"/>
      <sheetName val="15.车船使用和牌照税"/>
      <sheetName val="25.屠宰税"/>
      <sheetName val="30.农业税"/>
      <sheetName val="31.烟叶农特税"/>
      <sheetName val="33.耕地占用税"/>
      <sheetName val="34.契税"/>
      <sheetName val="40.经营收益"/>
      <sheetName val="41.亏损补贴"/>
      <sheetName val="42.行政性收费"/>
      <sheetName val="43.罚没收入"/>
      <sheetName val="70.专项收入"/>
      <sheetName val="71.其他收入"/>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月报"/>
      <sheetName val="1月报"/>
      <sheetName val="2月报"/>
      <sheetName val="3月报"/>
      <sheetName val="4月报"/>
      <sheetName val="5月报"/>
      <sheetName val="6月报"/>
      <sheetName val="7月报"/>
      <sheetName val="8月报"/>
      <sheetName val="9月报"/>
      <sheetName val="10月报"/>
      <sheetName val="11月报"/>
      <sheetName val="12月报"/>
      <sheetName val="汇总"/>
      <sheetName val="eqpmad2"/>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月报"/>
      <sheetName val="1月报"/>
      <sheetName val="2月报"/>
      <sheetName val="3月报"/>
      <sheetName val="4月报"/>
      <sheetName val="5月报"/>
      <sheetName val="6月报"/>
      <sheetName val="7月报"/>
      <sheetName val="8月报"/>
      <sheetName val="9月报"/>
      <sheetName val="10月报"/>
      <sheetName val="11月报"/>
      <sheetName val="12月报"/>
      <sheetName val="汇总"/>
      <sheetName val="SW-TEO"/>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Define"/>
      <sheetName val="财政供养人员增幅"/>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eqpmad2"/>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Define"/>
      <sheetName val="村级支出"/>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XL4Poppy"/>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XL4Poppy"/>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XL4Poppy"/>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封面"/>
      <sheetName val="目录"/>
      <sheetName val="A01"/>
      <sheetName val="A02"/>
      <sheetName val="A03"/>
      <sheetName val="A04"/>
      <sheetName val="A05"/>
      <sheetName val="A06"/>
      <sheetName val="A07"/>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GDP"/>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资金平衡表"/>
      <sheetName val="#REF!"/>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资金平衡表"/>
      <sheetName val="#REF!"/>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资金平衡表"/>
      <sheetName val="#REF!"/>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一般预算收入"/>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nanc. Overview"/>
      <sheetName val="Toolbox"/>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资金平衡表"/>
      <sheetName val="#REF!"/>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资金平衡表"/>
      <sheetName val="#REF!"/>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资金平衡表"/>
      <sheetName val="#REF!"/>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工商税收"/>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Define"/>
      <sheetName val="行政编制"/>
      <sheetName val="公检法司编制"/>
      <sheetName val="行政和公检法司人数"/>
    </sheetNames>
  </externalBook>
</externalLink>
</file>

<file path=xl/externalLinks/externalLink35.xml><?xml version="1.0" encoding="utf-8"?>
<externalLink xmlns="http://schemas.openxmlformats.org/spreadsheetml/2006/main">
  <externalBook xmlns:r="http://schemas.openxmlformats.org/officeDocument/2006/relationships" r:id="rId1">
    <sheetNames>
      <sheetName val="Define"/>
      <sheetName val="合计"/>
      <sheetName val="行政"/>
      <sheetName val="公检法司"/>
      <sheetName val="教育"/>
      <sheetName val="其他事业"/>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单位信息1"/>
      <sheetName val="单位信息2"/>
      <sheetName val="非税征收"/>
      <sheetName val="政府采购"/>
      <sheetName val="基本支出预算"/>
      <sheetName val="项目预算"/>
      <sheetName val="成本性预算"/>
      <sheetName val="收支预算总表"/>
      <sheetName val="编码"/>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农业人口"/>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农业用地"/>
    </sheetNames>
  </externalBook>
</externalLink>
</file>

<file path=xl/externalLinks/externalLink39.xml><?xml version="1.0" encoding="utf-8"?>
<externalLink xmlns="http://schemas.openxmlformats.org/spreadsheetml/2006/main">
  <externalBook xmlns:r="http://schemas.openxmlformats.org/officeDocument/2006/relationships" r:id="rId1">
    <sheetNames>
      <sheetName val="Define"/>
      <sheetName val="C01-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Main"/>
    </sheetNames>
  </externalBook>
</externalLink>
</file>

<file path=xl/externalLinks/externalLink40.xml><?xml version="1.0" encoding="utf-8"?>
<externalLink xmlns="http://schemas.openxmlformats.org/spreadsheetml/2006/main">
  <externalBook xmlns:r="http://schemas.openxmlformats.org/officeDocument/2006/relationships" r:id="rId1">
    <sheetNames>
      <sheetName val="Define"/>
      <sheetName val="人员支出"/>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Define"/>
      <sheetName val="事业发展"/>
    </sheetNames>
  </externalBook>
</externalLink>
</file>

<file path=xl/externalLinks/externalLink42.xml><?xml version="1.0" encoding="utf-8"?>
<externalLink xmlns="http://schemas.openxmlformats.org/spreadsheetml/2006/main">
  <externalBook xmlns:r="http://schemas.openxmlformats.org/officeDocument/2006/relationships" r:id="rId1">
    <sheetNames>
      <sheetName val="四月份月报"/>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行政区划"/>
    </sheetNames>
  </externalBook>
</externalLink>
</file>

<file path=xl/externalLinks/externalLink44.xml><?xml version="1.0" encoding="utf-8"?>
<externalLink xmlns="http://schemas.openxmlformats.org/spreadsheetml/2006/main">
  <externalBook xmlns:r="http://schemas.openxmlformats.org/officeDocument/2006/relationships" r:id="rId1">
    <sheetNames>
      <sheetName val="单位信息录入表"/>
      <sheetName val="人员信息录入表"/>
      <sheetName val="基础编码"/>
    </sheetNames>
  </externalBook>
</externalLink>
</file>

<file path=xl/externalLinks/externalLink45.xml><?xml version="1.0" encoding="utf-8"?>
<externalLink xmlns="http://schemas.openxmlformats.org/spreadsheetml/2006/main">
  <externalBook xmlns:r="http://schemas.openxmlformats.org/officeDocument/2006/relationships" r:id="rId1">
    <sheetNames>
      <sheetName val="2002年一般预算收入"/>
    </sheetNames>
  </externalBook>
</externalLink>
</file>

<file path=xl/externalLinks/externalLink46.xml><?xml version="1.0" encoding="utf-8"?>
<externalLink xmlns="http://schemas.openxmlformats.org/spreadsheetml/2006/main">
  <externalBook xmlns:r="http://schemas.openxmlformats.org/officeDocument/2006/relationships" r:id="rId1">
    <sheetNames>
      <sheetName val="P1012001"/>
      <sheetName val="基础编码"/>
    </sheetNames>
  </externalBook>
</externalLink>
</file>

<file path=xl/externalLinks/externalLink47.xml><?xml version="1.0" encoding="utf-8"?>
<externalLink xmlns="http://schemas.openxmlformats.org/spreadsheetml/2006/main">
  <externalBook xmlns:r="http://schemas.openxmlformats.org/officeDocument/2006/relationships" r:id="rId1">
    <sheetNames>
      <sheetName val="Define"/>
      <sheetName val="中小学生"/>
    </sheetNames>
  </externalBook>
</externalLink>
</file>

<file path=xl/externalLinks/externalLink48.xml><?xml version="1.0" encoding="utf-8"?>
<externalLink xmlns="http://schemas.openxmlformats.org/spreadsheetml/2006/main">
  <externalBook xmlns:r="http://schemas.openxmlformats.org/officeDocument/2006/relationships" r:id="rId1">
    <sheetNames>
      <sheetName val="总人口"/>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P1012001"/>
      <sheetName val=""/>
      <sheetName val="各年度收费、罚没、专项收入.xls_Sheet3"/>
      <sheetName val="表二"/>
      <sheetName val="表五"/>
      <sheetName val="2012.2.2 (整合)"/>
      <sheetName val="2012.2.2"/>
      <sheetName val="全市结转"/>
      <sheetName val="提前告知数"/>
      <sheetName val="总人口"/>
      <sheetName val="基础编码"/>
      <sheetName val="省本级收入预计"/>
      <sheetName val="区划对应表"/>
      <sheetName val="1-4余额表"/>
      <sheetName val="各年度收费、罚没、专项收入.xls]Sheet3"/>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2016年茶香小镇项目"/>
      <sheetName val="茶香小镇"/>
    </sheetNames>
    <definedNames>
      <definedName name="Module.Prix_SMC"/>
      <definedName name="Prix_SMC"/>
    </defined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2016年茶香小镇项目"/>
      <sheetName val="茶香小镇"/>
    </sheetNames>
    <definedNames>
      <definedName name="Module.Prix_SMC"/>
      <definedName name="Prix_SMC"/>
    </defined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2016年茶香小镇项目"/>
      <sheetName val="茶香小镇"/>
    </sheetNames>
    <definedNames>
      <definedName name="Module.Prix_SMC"/>
      <definedName name="Prix_SMC"/>
    </defined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Open"/>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I17"/>
  <sheetViews>
    <sheetView tabSelected="1" zoomScale="85" zoomScaleNormal="85" zoomScaleSheetLayoutView="100" workbookViewId="0" topLeftCell="A1">
      <selection activeCell="J10" sqref="J10"/>
    </sheetView>
  </sheetViews>
  <sheetFormatPr defaultColWidth="9.00390625" defaultRowHeight="14.25"/>
  <cols>
    <col min="1" max="1" width="7.125" style="15" customWidth="1"/>
    <col min="2" max="2" width="17.50390625" style="15" customWidth="1"/>
    <col min="3" max="3" width="8.125" style="15" customWidth="1"/>
    <col min="4" max="6" width="17.50390625" style="15" customWidth="1"/>
    <col min="7" max="7" width="17.50390625" style="154" customWidth="1"/>
    <col min="8" max="8" width="17.50390625" style="155" customWidth="1"/>
    <col min="9" max="9" width="8.125" style="15" customWidth="1"/>
    <col min="10" max="16384" width="9.00390625" style="15" customWidth="1"/>
  </cols>
  <sheetData>
    <row r="1" spans="1:9" ht="24.75" customHeight="1">
      <c r="A1" s="156" t="s">
        <v>0</v>
      </c>
      <c r="B1" s="156"/>
      <c r="C1" s="156"/>
      <c r="D1" s="156"/>
      <c r="E1" s="156"/>
      <c r="F1" s="156"/>
      <c r="G1" s="156"/>
      <c r="H1" s="156"/>
      <c r="I1" s="174"/>
    </row>
    <row r="2" spans="7:9" ht="18.75" customHeight="1">
      <c r="G2" s="157" t="s">
        <v>1</v>
      </c>
      <c r="H2" s="157"/>
      <c r="I2" s="175"/>
    </row>
    <row r="3" spans="1:8" ht="30.75" customHeight="1">
      <c r="A3" s="158" t="s">
        <v>2</v>
      </c>
      <c r="B3" s="158" t="s">
        <v>3</v>
      </c>
      <c r="C3" s="158" t="s">
        <v>4</v>
      </c>
      <c r="D3" s="159" t="s">
        <v>5</v>
      </c>
      <c r="E3" s="159" t="s">
        <v>6</v>
      </c>
      <c r="F3" s="159" t="s">
        <v>7</v>
      </c>
      <c r="G3" s="160" t="s">
        <v>8</v>
      </c>
      <c r="H3" s="161" t="s">
        <v>9</v>
      </c>
    </row>
    <row r="4" spans="1:8" ht="26.25" customHeight="1">
      <c r="A4" s="162" t="s">
        <v>10</v>
      </c>
      <c r="B4" s="163"/>
      <c r="C4" s="164">
        <f>SUM(C5:C17)</f>
        <v>58</v>
      </c>
      <c r="D4" s="164">
        <v>600000</v>
      </c>
      <c r="E4" s="164">
        <v>600000</v>
      </c>
      <c r="F4" s="164">
        <f>SUM(F5:F15)</f>
        <v>605922</v>
      </c>
      <c r="G4" s="165">
        <f>F4/D4*100</f>
        <v>100.987</v>
      </c>
      <c r="H4" s="165">
        <f>F4/E4*100</f>
        <v>100.987</v>
      </c>
    </row>
    <row r="5" spans="1:8" s="153" customFormat="1" ht="26.25" customHeight="1">
      <c r="A5" s="12">
        <v>1</v>
      </c>
      <c r="B5" s="10" t="s">
        <v>11</v>
      </c>
      <c r="C5" s="12">
        <v>6</v>
      </c>
      <c r="D5" s="12">
        <v>121650</v>
      </c>
      <c r="E5" s="12">
        <f>'过渡表'!H2</f>
        <v>121650</v>
      </c>
      <c r="F5" s="12">
        <f>'过渡表'!I2</f>
        <v>124233</v>
      </c>
      <c r="G5" s="165">
        <f>F5/D5*100</f>
        <v>102.123304562269</v>
      </c>
      <c r="H5" s="165">
        <f>F5/E5*100</f>
        <v>102.123304562269</v>
      </c>
    </row>
    <row r="6" spans="1:8" s="153" customFormat="1" ht="26.25" customHeight="1">
      <c r="A6" s="12">
        <v>2</v>
      </c>
      <c r="B6" s="10" t="s">
        <v>12</v>
      </c>
      <c r="C6" s="12">
        <v>1</v>
      </c>
      <c r="D6" s="12">
        <v>16000</v>
      </c>
      <c r="E6" s="12">
        <f>'过渡表'!H3</f>
        <v>16000</v>
      </c>
      <c r="F6" s="12">
        <f>'过渡表'!I3</f>
        <v>16500</v>
      </c>
      <c r="G6" s="165">
        <f aca="true" t="shared" si="0" ref="G6:G15">F6/D6*100</f>
        <v>103.125</v>
      </c>
      <c r="H6" s="165">
        <f aca="true" t="shared" si="1" ref="H6:H15">F6/E6*100</f>
        <v>103.125</v>
      </c>
    </row>
    <row r="7" spans="1:8" s="153" customFormat="1" ht="26.25" customHeight="1">
      <c r="A7" s="12">
        <v>3</v>
      </c>
      <c r="B7" s="13" t="s">
        <v>13</v>
      </c>
      <c r="C7" s="12">
        <v>20</v>
      </c>
      <c r="D7" s="12">
        <v>157000</v>
      </c>
      <c r="E7" s="12">
        <f>'过渡表'!H4</f>
        <v>165000</v>
      </c>
      <c r="F7" s="12">
        <f>'过渡表'!I4</f>
        <v>157204</v>
      </c>
      <c r="G7" s="165">
        <f t="shared" si="0"/>
        <v>100.129936305732</v>
      </c>
      <c r="H7" s="165">
        <f t="shared" si="1"/>
        <v>95.2751515151515</v>
      </c>
    </row>
    <row r="8" spans="1:8" s="153" customFormat="1" ht="26.25" customHeight="1">
      <c r="A8" s="12">
        <v>4</v>
      </c>
      <c r="B8" s="13" t="s">
        <v>14</v>
      </c>
      <c r="C8" s="12">
        <v>7</v>
      </c>
      <c r="D8" s="12">
        <v>61000</v>
      </c>
      <c r="E8" s="12">
        <f>'过渡表'!H5</f>
        <v>61000</v>
      </c>
      <c r="F8" s="12">
        <f>'过渡表'!I5</f>
        <v>67497</v>
      </c>
      <c r="G8" s="165">
        <f t="shared" si="0"/>
        <v>110.650819672131</v>
      </c>
      <c r="H8" s="165">
        <f t="shared" si="1"/>
        <v>110.650819672131</v>
      </c>
    </row>
    <row r="9" spans="1:8" s="153" customFormat="1" ht="26.25" customHeight="1">
      <c r="A9" s="12">
        <v>5</v>
      </c>
      <c r="B9" s="10" t="s">
        <v>15</v>
      </c>
      <c r="C9" s="12">
        <v>8</v>
      </c>
      <c r="D9" s="12">
        <v>106300</v>
      </c>
      <c r="E9" s="12">
        <f>'过渡表'!H6</f>
        <v>106300</v>
      </c>
      <c r="F9" s="12">
        <f>'过渡表'!I6</f>
        <v>80522</v>
      </c>
      <c r="G9" s="165">
        <f t="shared" si="0"/>
        <v>75.7497648165569</v>
      </c>
      <c r="H9" s="165">
        <f t="shared" si="1"/>
        <v>75.7497648165569</v>
      </c>
    </row>
    <row r="10" spans="1:8" s="153" customFormat="1" ht="26.25" customHeight="1">
      <c r="A10" s="12">
        <v>6</v>
      </c>
      <c r="B10" s="10" t="s">
        <v>16</v>
      </c>
      <c r="C10" s="12">
        <v>3</v>
      </c>
      <c r="D10" s="12">
        <v>20000</v>
      </c>
      <c r="E10" s="12">
        <f>'过渡表'!H7</f>
        <v>20000</v>
      </c>
      <c r="F10" s="12">
        <f>'过渡表'!I7</f>
        <v>24800</v>
      </c>
      <c r="G10" s="165">
        <f t="shared" si="0"/>
        <v>124</v>
      </c>
      <c r="H10" s="165">
        <f t="shared" si="1"/>
        <v>124</v>
      </c>
    </row>
    <row r="11" spans="1:8" s="153" customFormat="1" ht="26.25" customHeight="1">
      <c r="A11" s="12">
        <v>7</v>
      </c>
      <c r="B11" s="10" t="s">
        <v>17</v>
      </c>
      <c r="C11" s="12">
        <v>2</v>
      </c>
      <c r="D11" s="12">
        <v>55000</v>
      </c>
      <c r="E11" s="12">
        <f>'过渡表'!H8</f>
        <v>55000</v>
      </c>
      <c r="F11" s="12">
        <f>'过渡表'!I8</f>
        <v>73725</v>
      </c>
      <c r="G11" s="165">
        <f t="shared" si="0"/>
        <v>134.045454545455</v>
      </c>
      <c r="H11" s="165">
        <f t="shared" si="1"/>
        <v>134.045454545455</v>
      </c>
    </row>
    <row r="12" spans="1:8" ht="26.25" customHeight="1">
      <c r="A12" s="12">
        <v>8</v>
      </c>
      <c r="B12" s="10" t="s">
        <v>18</v>
      </c>
      <c r="C12" s="12">
        <v>1</v>
      </c>
      <c r="D12" s="12">
        <v>3000</v>
      </c>
      <c r="E12" s="12">
        <f>'过渡表'!H9</f>
        <v>3000</v>
      </c>
      <c r="F12" s="12">
        <f>'过渡表'!I9</f>
        <v>3098</v>
      </c>
      <c r="G12" s="165">
        <f t="shared" si="0"/>
        <v>103.266666666667</v>
      </c>
      <c r="H12" s="165">
        <f t="shared" si="1"/>
        <v>103.266666666667</v>
      </c>
    </row>
    <row r="13" spans="1:8" ht="26.25" customHeight="1">
      <c r="A13" s="12">
        <v>9</v>
      </c>
      <c r="B13" s="10" t="s">
        <v>19</v>
      </c>
      <c r="C13" s="12">
        <v>3</v>
      </c>
      <c r="D13" s="12">
        <v>18680</v>
      </c>
      <c r="E13" s="12">
        <f>'过渡表'!H10</f>
        <v>18680</v>
      </c>
      <c r="F13" s="12">
        <f>'过渡表'!I10</f>
        <v>18680</v>
      </c>
      <c r="G13" s="165">
        <f t="shared" si="0"/>
        <v>100</v>
      </c>
      <c r="H13" s="165">
        <f t="shared" si="1"/>
        <v>100</v>
      </c>
    </row>
    <row r="14" spans="1:8" ht="26.25" customHeight="1">
      <c r="A14" s="12">
        <v>10</v>
      </c>
      <c r="B14" s="10" t="s">
        <v>20</v>
      </c>
      <c r="C14" s="12">
        <v>4</v>
      </c>
      <c r="D14" s="12">
        <v>22500</v>
      </c>
      <c r="E14" s="12">
        <f>'过渡表'!H11</f>
        <v>22500</v>
      </c>
      <c r="F14" s="12">
        <f>'过渡表'!I11</f>
        <v>25863</v>
      </c>
      <c r="G14" s="165">
        <f t="shared" si="0"/>
        <v>114.946666666667</v>
      </c>
      <c r="H14" s="165">
        <f t="shared" si="1"/>
        <v>114.946666666667</v>
      </c>
    </row>
    <row r="15" spans="1:8" ht="26.25" customHeight="1">
      <c r="A15" s="12">
        <v>11</v>
      </c>
      <c r="B15" s="10" t="s">
        <v>21</v>
      </c>
      <c r="C15" s="12">
        <v>1</v>
      </c>
      <c r="D15" s="12">
        <v>12000</v>
      </c>
      <c r="E15" s="12">
        <f>'过渡表'!H12</f>
        <v>12000</v>
      </c>
      <c r="F15" s="12">
        <f>'过渡表'!I12</f>
        <v>13800</v>
      </c>
      <c r="G15" s="165">
        <f t="shared" si="0"/>
        <v>115</v>
      </c>
      <c r="H15" s="165">
        <f t="shared" si="1"/>
        <v>115</v>
      </c>
    </row>
    <row r="16" spans="1:8" ht="18.75" customHeight="1" hidden="1">
      <c r="A16" s="12">
        <v>12</v>
      </c>
      <c r="B16" s="166" t="s">
        <v>22</v>
      </c>
      <c r="C16" s="48">
        <v>1</v>
      </c>
      <c r="D16" s="167"/>
      <c r="E16" s="167"/>
      <c r="F16" s="167"/>
      <c r="G16" s="168"/>
      <c r="H16" s="169"/>
    </row>
    <row r="17" spans="1:8" ht="14.25" hidden="1">
      <c r="A17" s="12">
        <v>13</v>
      </c>
      <c r="B17" s="10" t="s">
        <v>23</v>
      </c>
      <c r="C17" s="170">
        <v>1</v>
      </c>
      <c r="D17" s="171"/>
      <c r="E17" s="171"/>
      <c r="F17" s="171"/>
      <c r="G17" s="172"/>
      <c r="H17" s="173"/>
    </row>
  </sheetData>
  <sheetProtection/>
  <mergeCells count="3">
    <mergeCell ref="A1:H1"/>
    <mergeCell ref="G2:H2"/>
    <mergeCell ref="A4:B4"/>
  </mergeCells>
  <printOptions horizontalCentered="1" verticalCentered="1"/>
  <pageMargins left="0.747916666666667" right="0.747916666666667" top="0.747916666666667" bottom="0.39305555555555605" header="0.511805555555556" footer="0.354166666666667"/>
  <pageSetup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Q26"/>
  <sheetViews>
    <sheetView zoomScale="85" zoomScaleNormal="85" zoomScaleSheetLayoutView="100" workbookViewId="0" topLeftCell="A1">
      <pane xSplit="2" ySplit="4" topLeftCell="C18" activePane="bottomRight" state="frozen"/>
      <selection pane="bottomRight" activeCell="B6" sqref="B6:N6"/>
    </sheetView>
  </sheetViews>
  <sheetFormatPr defaultColWidth="9.00390625" defaultRowHeight="14.25"/>
  <cols>
    <col min="1" max="1" width="4.125" style="61" customWidth="1"/>
    <col min="2" max="2" width="19.00390625" style="59" customWidth="1"/>
    <col min="3" max="3" width="7.375" style="59" customWidth="1"/>
    <col min="4" max="4" width="6.375" style="59" hidden="1" customWidth="1"/>
    <col min="5" max="5" width="24.875" style="64" customWidth="1"/>
    <col min="6" max="6" width="7.50390625" style="59" customWidth="1"/>
    <col min="7" max="8" width="7.25390625" style="59" customWidth="1"/>
    <col min="9" max="9" width="6.875" style="59" customWidth="1"/>
    <col min="10" max="10" width="6.625" style="65" customWidth="1"/>
    <col min="11" max="11" width="7.75390625" style="65" customWidth="1"/>
    <col min="12" max="12" width="17.625" style="64" customWidth="1"/>
    <col min="13" max="13" width="17.50390625" style="63" customWidth="1"/>
    <col min="14" max="14" width="6.00390625" style="59" customWidth="1"/>
    <col min="15" max="15" width="16.00390625" style="59" customWidth="1"/>
    <col min="16" max="17" width="9.00390625" style="59" customWidth="1"/>
    <col min="18" max="16384" width="9.00390625" style="63" customWidth="1"/>
  </cols>
  <sheetData>
    <row r="1" spans="1:15" ht="21" customHeight="1">
      <c r="A1" s="39" t="s">
        <v>24</v>
      </c>
      <c r="B1" s="39"/>
      <c r="C1" s="39"/>
      <c r="D1" s="39"/>
      <c r="E1" s="39"/>
      <c r="F1" s="39"/>
      <c r="G1" s="39"/>
      <c r="H1" s="39"/>
      <c r="I1" s="39"/>
      <c r="J1" s="39"/>
      <c r="K1" s="39"/>
      <c r="L1" s="39"/>
      <c r="M1" s="39"/>
      <c r="N1" s="39"/>
      <c r="O1" s="39"/>
    </row>
    <row r="2" spans="1:15" ht="17.25" customHeight="1">
      <c r="A2" s="124"/>
      <c r="B2" s="125"/>
      <c r="C2" s="125"/>
      <c r="D2" s="125"/>
      <c r="E2" s="125"/>
      <c r="F2" s="126"/>
      <c r="G2" s="126"/>
      <c r="H2" s="126"/>
      <c r="I2" s="126"/>
      <c r="J2" s="137"/>
      <c r="K2" s="137"/>
      <c r="L2" s="126"/>
      <c r="M2" s="124" t="s">
        <v>25</v>
      </c>
      <c r="N2" s="61"/>
      <c r="O2" s="61"/>
    </row>
    <row r="3" spans="1:16" s="59" customFormat="1" ht="24.75" customHeight="1">
      <c r="A3" s="14" t="s">
        <v>2</v>
      </c>
      <c r="B3" s="127" t="s">
        <v>26</v>
      </c>
      <c r="C3" s="30" t="s">
        <v>3</v>
      </c>
      <c r="D3" s="30" t="s">
        <v>27</v>
      </c>
      <c r="E3" s="30" t="s">
        <v>28</v>
      </c>
      <c r="F3" s="30" t="s">
        <v>29</v>
      </c>
      <c r="G3" s="128" t="s">
        <v>30</v>
      </c>
      <c r="H3" s="111"/>
      <c r="I3" s="138" t="s">
        <v>31</v>
      </c>
      <c r="J3" s="139" t="s">
        <v>32</v>
      </c>
      <c r="K3" s="140"/>
      <c r="L3" s="14" t="s">
        <v>33</v>
      </c>
      <c r="M3" s="14"/>
      <c r="N3" s="14" t="s">
        <v>34</v>
      </c>
      <c r="O3" s="111" t="s">
        <v>35</v>
      </c>
      <c r="P3" s="61"/>
    </row>
    <row r="4" spans="1:16" s="59" customFormat="1" ht="32.25" customHeight="1">
      <c r="A4" s="69"/>
      <c r="B4" s="129"/>
      <c r="C4" s="130"/>
      <c r="D4" s="49"/>
      <c r="E4" s="130"/>
      <c r="F4" s="130"/>
      <c r="G4" s="14" t="s">
        <v>5</v>
      </c>
      <c r="H4" s="131" t="s">
        <v>36</v>
      </c>
      <c r="I4" s="141"/>
      <c r="J4" s="91" t="s">
        <v>37</v>
      </c>
      <c r="K4" s="91" t="s">
        <v>38</v>
      </c>
      <c r="L4" s="14" t="s">
        <v>39</v>
      </c>
      <c r="M4" s="14" t="s">
        <v>40</v>
      </c>
      <c r="N4" s="14"/>
      <c r="O4" s="111"/>
      <c r="P4" s="61"/>
    </row>
    <row r="5" spans="1:17" s="60" customFormat="1" ht="103.5" customHeight="1">
      <c r="A5" s="14">
        <v>1</v>
      </c>
      <c r="B5" s="14" t="s">
        <v>41</v>
      </c>
      <c r="C5" s="14" t="s">
        <v>42</v>
      </c>
      <c r="D5" s="49" t="s">
        <v>43</v>
      </c>
      <c r="E5" s="13" t="s">
        <v>44</v>
      </c>
      <c r="F5" s="14">
        <v>882000</v>
      </c>
      <c r="G5" s="14">
        <v>60000</v>
      </c>
      <c r="H5" s="14">
        <v>60000</v>
      </c>
      <c r="I5" s="82">
        <v>60000</v>
      </c>
      <c r="J5" s="91">
        <f>I5/G5*100</f>
        <v>100</v>
      </c>
      <c r="K5" s="91">
        <f>I5/H5*100</f>
        <v>100</v>
      </c>
      <c r="L5" s="14" t="s">
        <v>45</v>
      </c>
      <c r="M5" s="13" t="s">
        <v>46</v>
      </c>
      <c r="N5" s="14" t="s">
        <v>47</v>
      </c>
      <c r="O5" s="111" t="s">
        <v>48</v>
      </c>
      <c r="P5" s="61"/>
      <c r="Q5" s="61"/>
    </row>
    <row r="6" spans="1:17" s="60" customFormat="1" ht="69.75" customHeight="1">
      <c r="A6" s="14">
        <v>2</v>
      </c>
      <c r="B6" s="14" t="s">
        <v>49</v>
      </c>
      <c r="C6" s="14" t="s">
        <v>50</v>
      </c>
      <c r="D6" s="14" t="s">
        <v>51</v>
      </c>
      <c r="E6" s="13" t="s">
        <v>52</v>
      </c>
      <c r="F6" s="14">
        <v>300000</v>
      </c>
      <c r="G6" s="14">
        <v>10000</v>
      </c>
      <c r="H6" s="14">
        <v>10000</v>
      </c>
      <c r="I6" s="12">
        <v>16083</v>
      </c>
      <c r="J6" s="91">
        <f>I6/G6*100</f>
        <v>160.83</v>
      </c>
      <c r="K6" s="91">
        <f>I6/H6*100</f>
        <v>160.83</v>
      </c>
      <c r="L6" s="14" t="s">
        <v>53</v>
      </c>
      <c r="M6" s="142" t="s">
        <v>54</v>
      </c>
      <c r="N6" s="34" t="s">
        <v>47</v>
      </c>
      <c r="O6" s="143" t="s">
        <v>55</v>
      </c>
      <c r="P6" s="61"/>
      <c r="Q6" s="61"/>
    </row>
    <row r="7" spans="1:17" s="60" customFormat="1" ht="60" customHeight="1">
      <c r="A7" s="14">
        <v>3</v>
      </c>
      <c r="B7" s="14" t="s">
        <v>56</v>
      </c>
      <c r="C7" s="14" t="s">
        <v>57</v>
      </c>
      <c r="D7" s="49" t="s">
        <v>51</v>
      </c>
      <c r="E7" s="13" t="s">
        <v>58</v>
      </c>
      <c r="F7" s="14">
        <v>100000</v>
      </c>
      <c r="G7" s="14">
        <v>12000</v>
      </c>
      <c r="H7" s="14">
        <v>12000</v>
      </c>
      <c r="I7" s="92">
        <v>12400</v>
      </c>
      <c r="J7" s="91">
        <f>I7/G7*100</f>
        <v>103.333333333333</v>
      </c>
      <c r="K7" s="91">
        <f>I7/H7*100</f>
        <v>103.333333333333</v>
      </c>
      <c r="L7" s="14" t="s">
        <v>59</v>
      </c>
      <c r="M7" s="96" t="s">
        <v>60</v>
      </c>
      <c r="N7" s="34" t="s">
        <v>47</v>
      </c>
      <c r="O7" s="144"/>
      <c r="P7" s="61"/>
      <c r="Q7" s="61"/>
    </row>
    <row r="8" spans="1:17" s="60" customFormat="1" ht="73.5" customHeight="1">
      <c r="A8" s="14">
        <v>4</v>
      </c>
      <c r="B8" s="14" t="s">
        <v>61</v>
      </c>
      <c r="C8" s="14" t="s">
        <v>57</v>
      </c>
      <c r="D8" s="49" t="s">
        <v>62</v>
      </c>
      <c r="E8" s="13" t="s">
        <v>63</v>
      </c>
      <c r="F8" s="14">
        <v>70140</v>
      </c>
      <c r="G8" s="14">
        <v>25000</v>
      </c>
      <c r="H8" s="14">
        <v>25000</v>
      </c>
      <c r="I8" s="12">
        <v>700</v>
      </c>
      <c r="J8" s="91">
        <f>I8/G8*100</f>
        <v>2.8</v>
      </c>
      <c r="K8" s="91">
        <f>I8/H8*100</f>
        <v>2.8</v>
      </c>
      <c r="L8" s="14" t="s">
        <v>64</v>
      </c>
      <c r="M8" s="13" t="s">
        <v>65</v>
      </c>
      <c r="N8" s="14" t="s">
        <v>66</v>
      </c>
      <c r="O8" s="111"/>
      <c r="P8" s="61"/>
      <c r="Q8" s="61"/>
    </row>
    <row r="9" spans="1:17" s="60" customFormat="1" ht="70.5" customHeight="1">
      <c r="A9" s="14">
        <v>5</v>
      </c>
      <c r="B9" s="14" t="s">
        <v>67</v>
      </c>
      <c r="C9" s="14" t="s">
        <v>57</v>
      </c>
      <c r="D9" s="14" t="s">
        <v>68</v>
      </c>
      <c r="E9" s="13" t="s">
        <v>69</v>
      </c>
      <c r="F9" s="14">
        <v>26970</v>
      </c>
      <c r="G9" s="14">
        <v>3000</v>
      </c>
      <c r="H9" s="14">
        <v>3000</v>
      </c>
      <c r="I9" s="92">
        <v>3080</v>
      </c>
      <c r="J9" s="91">
        <f aca="true" t="shared" si="0" ref="J9:J18">I9/G9*100</f>
        <v>102.666666666667</v>
      </c>
      <c r="K9" s="91">
        <f>I9/H9*100</f>
        <v>102.666666666667</v>
      </c>
      <c r="L9" s="14" t="s">
        <v>70</v>
      </c>
      <c r="M9" s="13" t="s">
        <v>71</v>
      </c>
      <c r="N9" s="34" t="s">
        <v>47</v>
      </c>
      <c r="O9" s="111"/>
      <c r="P9" s="61"/>
      <c r="Q9" s="61"/>
    </row>
    <row r="10" spans="1:17" s="60" customFormat="1" ht="69.75" customHeight="1">
      <c r="A10" s="14">
        <v>6</v>
      </c>
      <c r="B10" s="14" t="s">
        <v>72</v>
      </c>
      <c r="C10" s="14" t="s">
        <v>57</v>
      </c>
      <c r="D10" s="14" t="s">
        <v>73</v>
      </c>
      <c r="E10" s="13" t="s">
        <v>74</v>
      </c>
      <c r="F10" s="14">
        <v>22000</v>
      </c>
      <c r="G10" s="14">
        <v>4000</v>
      </c>
      <c r="H10" s="14">
        <v>4000</v>
      </c>
      <c r="I10" s="92">
        <v>2635</v>
      </c>
      <c r="J10" s="91">
        <f t="shared" si="0"/>
        <v>65.875</v>
      </c>
      <c r="K10" s="91">
        <f aca="true" t="shared" si="1" ref="K10:K17">I10/H10*100</f>
        <v>65.875</v>
      </c>
      <c r="L10" s="14" t="s">
        <v>75</v>
      </c>
      <c r="M10" s="13" t="s">
        <v>76</v>
      </c>
      <c r="N10" s="14" t="s">
        <v>66</v>
      </c>
      <c r="O10" s="111" t="s">
        <v>77</v>
      </c>
      <c r="P10" s="61"/>
      <c r="Q10" s="61"/>
    </row>
    <row r="11" spans="1:15" s="122" customFormat="1" ht="67.5" customHeight="1">
      <c r="A11" s="14">
        <v>7</v>
      </c>
      <c r="B11" s="14" t="s">
        <v>78</v>
      </c>
      <c r="C11" s="14" t="s">
        <v>57</v>
      </c>
      <c r="D11" s="14" t="s">
        <v>79</v>
      </c>
      <c r="E11" s="13" t="s">
        <v>80</v>
      </c>
      <c r="F11" s="14">
        <v>18550</v>
      </c>
      <c r="G11" s="14">
        <v>3000</v>
      </c>
      <c r="H11" s="14">
        <v>3000</v>
      </c>
      <c r="I11" s="92">
        <v>7000</v>
      </c>
      <c r="J11" s="91">
        <f t="shared" si="0"/>
        <v>233.333333333333</v>
      </c>
      <c r="K11" s="91">
        <f t="shared" si="1"/>
        <v>233.333333333333</v>
      </c>
      <c r="L11" s="14" t="s">
        <v>81</v>
      </c>
      <c r="M11" s="13" t="s">
        <v>82</v>
      </c>
      <c r="N11" s="34" t="s">
        <v>47</v>
      </c>
      <c r="O11" s="111"/>
    </row>
    <row r="12" spans="1:17" s="63" customFormat="1" ht="66.75" customHeight="1">
      <c r="A12" s="14">
        <v>8</v>
      </c>
      <c r="B12" s="14" t="s">
        <v>83</v>
      </c>
      <c r="C12" s="14" t="s">
        <v>57</v>
      </c>
      <c r="D12" s="14" t="s">
        <v>84</v>
      </c>
      <c r="E12" s="13" t="s">
        <v>85</v>
      </c>
      <c r="F12" s="14">
        <v>15900</v>
      </c>
      <c r="G12" s="14">
        <v>3000</v>
      </c>
      <c r="H12" s="14">
        <v>3000</v>
      </c>
      <c r="I12" s="92">
        <v>6000</v>
      </c>
      <c r="J12" s="91">
        <f t="shared" si="0"/>
        <v>200</v>
      </c>
      <c r="K12" s="91">
        <f t="shared" si="1"/>
        <v>200</v>
      </c>
      <c r="L12" s="14" t="s">
        <v>81</v>
      </c>
      <c r="M12" s="13" t="s">
        <v>86</v>
      </c>
      <c r="N12" s="34" t="s">
        <v>47</v>
      </c>
      <c r="O12" s="111"/>
      <c r="P12" s="61"/>
      <c r="Q12" s="61"/>
    </row>
    <row r="13" spans="1:17" s="60" customFormat="1" ht="87.75" customHeight="1">
      <c r="A13" s="14">
        <v>9</v>
      </c>
      <c r="B13" s="14" t="s">
        <v>87</v>
      </c>
      <c r="C13" s="14" t="s">
        <v>14</v>
      </c>
      <c r="D13" s="12" t="s">
        <v>51</v>
      </c>
      <c r="E13" s="13" t="s">
        <v>88</v>
      </c>
      <c r="F13" s="55">
        <v>1020000</v>
      </c>
      <c r="G13" s="12">
        <v>1000</v>
      </c>
      <c r="H13" s="12">
        <v>1000</v>
      </c>
      <c r="I13" s="12" t="s">
        <v>89</v>
      </c>
      <c r="J13" s="91">
        <v>0</v>
      </c>
      <c r="K13" s="91">
        <v>0</v>
      </c>
      <c r="L13" s="14" t="s">
        <v>90</v>
      </c>
      <c r="M13" s="13" t="s">
        <v>91</v>
      </c>
      <c r="N13" s="34" t="s">
        <v>66</v>
      </c>
      <c r="O13" s="111"/>
      <c r="P13" s="61"/>
      <c r="Q13" s="61"/>
    </row>
    <row r="14" spans="1:17" s="60" customFormat="1" ht="96.75" customHeight="1">
      <c r="A14" s="14">
        <v>10</v>
      </c>
      <c r="B14" s="14" t="s">
        <v>92</v>
      </c>
      <c r="C14" s="14" t="s">
        <v>14</v>
      </c>
      <c r="D14" s="12" t="s">
        <v>62</v>
      </c>
      <c r="E14" s="13" t="s">
        <v>93</v>
      </c>
      <c r="F14" s="132">
        <v>56274</v>
      </c>
      <c r="G14" s="12">
        <v>10000</v>
      </c>
      <c r="H14" s="12">
        <v>10000</v>
      </c>
      <c r="I14" s="12">
        <v>10124</v>
      </c>
      <c r="J14" s="91">
        <f t="shared" si="0"/>
        <v>101.24</v>
      </c>
      <c r="K14" s="91">
        <f aca="true" t="shared" si="2" ref="K14:K18">I14/H14*100</f>
        <v>101.24</v>
      </c>
      <c r="L14" s="14" t="s">
        <v>94</v>
      </c>
      <c r="M14" s="96" t="s">
        <v>95</v>
      </c>
      <c r="N14" s="34" t="s">
        <v>47</v>
      </c>
      <c r="O14" s="115"/>
      <c r="P14" s="61"/>
      <c r="Q14" s="61"/>
    </row>
    <row r="15" spans="1:17" s="60" customFormat="1" ht="63.75" customHeight="1">
      <c r="A15" s="14">
        <v>11</v>
      </c>
      <c r="B15" s="14" t="s">
        <v>96</v>
      </c>
      <c r="C15" s="14" t="s">
        <v>14</v>
      </c>
      <c r="D15" s="12" t="s">
        <v>62</v>
      </c>
      <c r="E15" s="13" t="s">
        <v>97</v>
      </c>
      <c r="F15" s="132">
        <v>30800</v>
      </c>
      <c r="G15" s="12">
        <v>5000</v>
      </c>
      <c r="H15" s="12">
        <v>5000</v>
      </c>
      <c r="I15" s="12">
        <v>3800</v>
      </c>
      <c r="J15" s="91">
        <f t="shared" si="0"/>
        <v>76</v>
      </c>
      <c r="K15" s="91">
        <f t="shared" si="2"/>
        <v>76</v>
      </c>
      <c r="L15" s="14" t="s">
        <v>98</v>
      </c>
      <c r="M15" s="96" t="s">
        <v>99</v>
      </c>
      <c r="N15" s="34" t="s">
        <v>100</v>
      </c>
      <c r="O15" s="144" t="s">
        <v>101</v>
      </c>
      <c r="P15" s="61"/>
      <c r="Q15" s="61"/>
    </row>
    <row r="16" spans="1:17" s="60" customFormat="1" ht="73.5" customHeight="1">
      <c r="A16" s="14">
        <v>12</v>
      </c>
      <c r="B16" s="55" t="s">
        <v>102</v>
      </c>
      <c r="C16" s="14" t="s">
        <v>15</v>
      </c>
      <c r="D16" s="14" t="s">
        <v>103</v>
      </c>
      <c r="E16" s="133" t="s">
        <v>104</v>
      </c>
      <c r="F16" s="14">
        <v>14410</v>
      </c>
      <c r="G16" s="14">
        <v>5000</v>
      </c>
      <c r="H16" s="14">
        <v>5000</v>
      </c>
      <c r="I16" s="12">
        <v>2800</v>
      </c>
      <c r="J16" s="91">
        <f t="shared" si="0"/>
        <v>56</v>
      </c>
      <c r="K16" s="91">
        <f t="shared" si="1"/>
        <v>56</v>
      </c>
      <c r="L16" s="14" t="s">
        <v>105</v>
      </c>
      <c r="M16" s="145" t="s">
        <v>106</v>
      </c>
      <c r="N16" s="34" t="s">
        <v>100</v>
      </c>
      <c r="O16" s="146"/>
      <c r="P16" s="61"/>
      <c r="Q16" s="61"/>
    </row>
    <row r="17" spans="1:17" s="123" customFormat="1" ht="78.75" customHeight="1">
      <c r="A17" s="14">
        <v>13</v>
      </c>
      <c r="B17" s="14" t="s">
        <v>107</v>
      </c>
      <c r="C17" s="14" t="s">
        <v>15</v>
      </c>
      <c r="D17" s="14" t="s">
        <v>103</v>
      </c>
      <c r="E17" s="13" t="s">
        <v>108</v>
      </c>
      <c r="F17" s="14">
        <v>49013</v>
      </c>
      <c r="G17" s="14">
        <v>15300</v>
      </c>
      <c r="H17" s="14">
        <v>15300</v>
      </c>
      <c r="I17" s="12">
        <v>450</v>
      </c>
      <c r="J17" s="91">
        <f t="shared" si="0"/>
        <v>2.94117647058823</v>
      </c>
      <c r="K17" s="91">
        <f t="shared" si="1"/>
        <v>2.94117647058823</v>
      </c>
      <c r="L17" s="14" t="s">
        <v>109</v>
      </c>
      <c r="M17" s="145" t="s">
        <v>110</v>
      </c>
      <c r="N17" s="147" t="s">
        <v>66</v>
      </c>
      <c r="O17" s="146" t="s">
        <v>111</v>
      </c>
      <c r="P17" s="148"/>
      <c r="Q17" s="148"/>
    </row>
    <row r="18" spans="1:17" s="123" customFormat="1" ht="58.5" customHeight="1">
      <c r="A18" s="14">
        <v>14</v>
      </c>
      <c r="B18" s="14" t="s">
        <v>112</v>
      </c>
      <c r="C18" s="14" t="s">
        <v>15</v>
      </c>
      <c r="D18" s="14" t="s">
        <v>103</v>
      </c>
      <c r="E18" s="13" t="s">
        <v>113</v>
      </c>
      <c r="F18" s="14">
        <v>33000</v>
      </c>
      <c r="G18" s="14">
        <v>7000</v>
      </c>
      <c r="H18" s="14">
        <v>7000</v>
      </c>
      <c r="I18" s="12">
        <v>2500</v>
      </c>
      <c r="J18" s="91">
        <f t="shared" si="0"/>
        <v>35.7142857142857</v>
      </c>
      <c r="K18" s="91">
        <f t="shared" si="2"/>
        <v>35.7142857142857</v>
      </c>
      <c r="L18" s="14" t="s">
        <v>114</v>
      </c>
      <c r="M18" s="145" t="s">
        <v>115</v>
      </c>
      <c r="N18" s="147" t="s">
        <v>100</v>
      </c>
      <c r="O18" s="146"/>
      <c r="P18" s="148"/>
      <c r="Q18" s="148"/>
    </row>
    <row r="19" spans="1:17" s="123" customFormat="1" ht="75.75" customHeight="1">
      <c r="A19" s="14">
        <v>15</v>
      </c>
      <c r="B19" s="55" t="s">
        <v>116</v>
      </c>
      <c r="C19" s="14" t="s">
        <v>15</v>
      </c>
      <c r="D19" s="14" t="s">
        <v>103</v>
      </c>
      <c r="E19" s="133" t="s">
        <v>117</v>
      </c>
      <c r="F19" s="14">
        <v>10000</v>
      </c>
      <c r="G19" s="14">
        <v>2000</v>
      </c>
      <c r="H19" s="14">
        <v>2000</v>
      </c>
      <c r="I19" s="14" t="s">
        <v>89</v>
      </c>
      <c r="J19" s="91">
        <v>0</v>
      </c>
      <c r="K19" s="91">
        <v>0</v>
      </c>
      <c r="L19" s="14" t="s">
        <v>118</v>
      </c>
      <c r="M19" s="145" t="s">
        <v>119</v>
      </c>
      <c r="N19" s="147" t="s">
        <v>100</v>
      </c>
      <c r="O19" s="146"/>
      <c r="P19" s="148"/>
      <c r="Q19" s="148"/>
    </row>
    <row r="20" spans="1:17" s="123" customFormat="1" ht="58.5" customHeight="1">
      <c r="A20" s="14">
        <v>16</v>
      </c>
      <c r="B20" s="14" t="s">
        <v>120</v>
      </c>
      <c r="C20" s="14" t="s">
        <v>20</v>
      </c>
      <c r="D20" s="12" t="s">
        <v>121</v>
      </c>
      <c r="E20" s="13" t="s">
        <v>122</v>
      </c>
      <c r="F20" s="55">
        <v>19193</v>
      </c>
      <c r="G20" s="12">
        <v>3500</v>
      </c>
      <c r="H20" s="12">
        <v>3500</v>
      </c>
      <c r="I20" s="12">
        <v>3970</v>
      </c>
      <c r="J20" s="91">
        <f aca="true" t="shared" si="3" ref="J20:J23">I20/G20*100</f>
        <v>113.428571428571</v>
      </c>
      <c r="K20" s="91">
        <f aca="true" t="shared" si="4" ref="K20:K23">I20/H20*100</f>
        <v>113.428571428571</v>
      </c>
      <c r="L20" s="14" t="s">
        <v>123</v>
      </c>
      <c r="M20" s="145" t="s">
        <v>124</v>
      </c>
      <c r="N20" s="34" t="s">
        <v>47</v>
      </c>
      <c r="O20" s="146"/>
      <c r="P20" s="148"/>
      <c r="Q20" s="148"/>
    </row>
    <row r="21" spans="1:17" s="123" customFormat="1" ht="61.5" customHeight="1">
      <c r="A21" s="14">
        <v>17</v>
      </c>
      <c r="B21" s="14" t="s">
        <v>125</v>
      </c>
      <c r="C21" s="14" t="s">
        <v>19</v>
      </c>
      <c r="D21" s="14" t="s">
        <v>126</v>
      </c>
      <c r="E21" s="13" t="s">
        <v>127</v>
      </c>
      <c r="F21" s="14">
        <v>18000</v>
      </c>
      <c r="G21" s="12">
        <v>6000</v>
      </c>
      <c r="H21" s="12">
        <v>6000</v>
      </c>
      <c r="I21" s="12">
        <v>6000</v>
      </c>
      <c r="J21" s="91">
        <f t="shared" si="3"/>
        <v>100</v>
      </c>
      <c r="K21" s="91">
        <f t="shared" si="4"/>
        <v>100</v>
      </c>
      <c r="L21" s="14" t="s">
        <v>128</v>
      </c>
      <c r="M21" s="145" t="s">
        <v>129</v>
      </c>
      <c r="N21" s="34" t="s">
        <v>47</v>
      </c>
      <c r="O21" s="149" t="s">
        <v>130</v>
      </c>
      <c r="P21" s="148"/>
      <c r="Q21" s="148"/>
    </row>
    <row r="22" spans="1:17" s="123" customFormat="1" ht="60" customHeight="1">
      <c r="A22" s="14">
        <v>18</v>
      </c>
      <c r="B22" s="14" t="s">
        <v>131</v>
      </c>
      <c r="C22" s="14" t="s">
        <v>12</v>
      </c>
      <c r="D22" s="12" t="s">
        <v>132</v>
      </c>
      <c r="E22" s="13" t="s">
        <v>133</v>
      </c>
      <c r="F22" s="55">
        <v>16000</v>
      </c>
      <c r="G22" s="12">
        <v>16000</v>
      </c>
      <c r="H22" s="12">
        <v>16000</v>
      </c>
      <c r="I22" s="12">
        <v>16500</v>
      </c>
      <c r="J22" s="91">
        <f t="shared" si="3"/>
        <v>103.125</v>
      </c>
      <c r="K22" s="91">
        <f t="shared" si="4"/>
        <v>103.125</v>
      </c>
      <c r="L22" s="14" t="s">
        <v>133</v>
      </c>
      <c r="M22" s="145" t="s">
        <v>134</v>
      </c>
      <c r="N22" s="34" t="s">
        <v>47</v>
      </c>
      <c r="O22" s="146"/>
      <c r="P22" s="148"/>
      <c r="Q22" s="148"/>
    </row>
    <row r="23" spans="1:17" s="123" customFormat="1" ht="63" customHeight="1">
      <c r="A23" s="14">
        <v>19</v>
      </c>
      <c r="B23" s="14" t="s">
        <v>135</v>
      </c>
      <c r="C23" s="14" t="s">
        <v>18</v>
      </c>
      <c r="D23" s="12" t="s">
        <v>132</v>
      </c>
      <c r="E23" s="13" t="s">
        <v>136</v>
      </c>
      <c r="F23" s="55">
        <v>13862</v>
      </c>
      <c r="G23" s="12">
        <v>3000</v>
      </c>
      <c r="H23" s="12">
        <v>3000</v>
      </c>
      <c r="I23" s="12">
        <v>3098</v>
      </c>
      <c r="J23" s="91">
        <f t="shared" si="3"/>
        <v>103.266666666667</v>
      </c>
      <c r="K23" s="91">
        <f t="shared" si="4"/>
        <v>103.266666666667</v>
      </c>
      <c r="L23" s="14" t="s">
        <v>137</v>
      </c>
      <c r="M23" s="145" t="s">
        <v>138</v>
      </c>
      <c r="N23" s="34" t="s">
        <v>100</v>
      </c>
      <c r="O23" s="150"/>
      <c r="P23" s="148"/>
      <c r="Q23" s="148"/>
    </row>
    <row r="24" spans="1:17" s="123" customFormat="1" ht="57" customHeight="1">
      <c r="A24" s="14">
        <v>20</v>
      </c>
      <c r="B24" s="14" t="s">
        <v>139</v>
      </c>
      <c r="C24" s="14" t="s">
        <v>11</v>
      </c>
      <c r="D24" s="12" t="s">
        <v>140</v>
      </c>
      <c r="E24" s="13" t="s">
        <v>141</v>
      </c>
      <c r="F24" s="55">
        <v>20343</v>
      </c>
      <c r="G24" s="12">
        <v>1000</v>
      </c>
      <c r="H24" s="12">
        <v>1000</v>
      </c>
      <c r="I24" s="12" t="s">
        <v>89</v>
      </c>
      <c r="J24" s="91">
        <v>0</v>
      </c>
      <c r="K24" s="91">
        <v>0</v>
      </c>
      <c r="L24" s="14" t="s">
        <v>90</v>
      </c>
      <c r="M24" s="145" t="s">
        <v>142</v>
      </c>
      <c r="N24" s="147" t="s">
        <v>66</v>
      </c>
      <c r="O24" s="146" t="s">
        <v>143</v>
      </c>
      <c r="P24" s="148"/>
      <c r="Q24" s="148"/>
    </row>
    <row r="25" spans="1:16" ht="30" customHeight="1">
      <c r="A25" s="128" t="s">
        <v>144</v>
      </c>
      <c r="B25" s="111"/>
      <c r="C25" s="134"/>
      <c r="D25" s="134"/>
      <c r="E25" s="135"/>
      <c r="F25" s="82">
        <f aca="true" t="shared" si="5" ref="F25:I25">SUM(F5:F24)</f>
        <v>2736455</v>
      </c>
      <c r="G25" s="82">
        <f t="shared" si="5"/>
        <v>194800</v>
      </c>
      <c r="H25" s="82">
        <f t="shared" si="5"/>
        <v>194800</v>
      </c>
      <c r="I25" s="82">
        <f t="shared" si="5"/>
        <v>157140</v>
      </c>
      <c r="J25" s="91">
        <f aca="true" t="shared" si="6" ref="J25">I25/G25*100</f>
        <v>80.6673511293635</v>
      </c>
      <c r="K25" s="91">
        <f aca="true" t="shared" si="7" ref="K25">I25/H25*100</f>
        <v>80.6673511293635</v>
      </c>
      <c r="L25" s="135"/>
      <c r="M25" s="151"/>
      <c r="N25" s="134"/>
      <c r="O25" s="134"/>
      <c r="P25" s="61"/>
    </row>
    <row r="26" spans="1:15" ht="23.25" customHeight="1">
      <c r="A26" s="136"/>
      <c r="B26" s="136"/>
      <c r="C26" s="136"/>
      <c r="D26" s="136"/>
      <c r="E26" s="136"/>
      <c r="F26" s="136"/>
      <c r="G26" s="136"/>
      <c r="H26" s="136"/>
      <c r="I26" s="136"/>
      <c r="J26" s="136"/>
      <c r="K26" s="136"/>
      <c r="L26" s="136"/>
      <c r="M26" s="136"/>
      <c r="N26" s="152"/>
      <c r="O26" s="61"/>
    </row>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sheetData>
  <sheetProtection/>
  <autoFilter ref="C1:C74"/>
  <mergeCells count="16">
    <mergeCell ref="A1:N1"/>
    <mergeCell ref="G3:H3"/>
    <mergeCell ref="J3:K3"/>
    <mergeCell ref="L3:M3"/>
    <mergeCell ref="A25:B25"/>
    <mergeCell ref="A26:N26"/>
    <mergeCell ref="A3:A4"/>
    <mergeCell ref="B3:B4"/>
    <mergeCell ref="C3:C4"/>
    <mergeCell ref="D3:D4"/>
    <mergeCell ref="E3:E4"/>
    <mergeCell ref="F3:F4"/>
    <mergeCell ref="I3:I4"/>
    <mergeCell ref="N3:N4"/>
    <mergeCell ref="O3:O4"/>
    <mergeCell ref="P3:P4"/>
  </mergeCells>
  <printOptions horizontalCentered="1"/>
  <pageMargins left="0.235416666666667" right="0.118055555555556" top="0.707638888888889" bottom="0.471527777777778" header="0.904166666666667" footer="0.313888888888889"/>
  <pageSetup firstPageNumber="1" useFirstPageNumber="1" fitToHeight="0" fitToWidth="1" orientation="landscape" paperSize="9" scale="96"/>
  <drawing r:id="rId1"/>
</worksheet>
</file>

<file path=xl/worksheets/sheet3.xml><?xml version="1.0" encoding="utf-8"?>
<worksheet xmlns="http://schemas.openxmlformats.org/spreadsheetml/2006/main" xmlns:r="http://schemas.openxmlformats.org/officeDocument/2006/relationships">
  <sheetPr>
    <pageSetUpPr fitToPage="1"/>
  </sheetPr>
  <dimension ref="A1:T41"/>
  <sheetViews>
    <sheetView zoomScale="85" zoomScaleNormal="85" zoomScaleSheetLayoutView="100" workbookViewId="0" topLeftCell="A1">
      <pane xSplit="2" ySplit="4" topLeftCell="C32" activePane="bottomRight" state="frozen"/>
      <selection pane="bottomRight" activeCell="B5" sqref="B5:Q37"/>
    </sheetView>
  </sheetViews>
  <sheetFormatPr defaultColWidth="9.00390625" defaultRowHeight="14.25"/>
  <cols>
    <col min="1" max="1" width="3.75390625" style="61" customWidth="1"/>
    <col min="2" max="2" width="18.875" style="64" customWidth="1"/>
    <col min="3" max="3" width="7.25390625" style="59" customWidth="1"/>
    <col min="4" max="4" width="6.125" style="59" hidden="1" customWidth="1"/>
    <col min="5" max="5" width="28.25390625" style="64" customWidth="1"/>
    <col min="6" max="6" width="7.625" style="59" customWidth="1"/>
    <col min="7" max="7" width="7.50390625" style="59" customWidth="1"/>
    <col min="8" max="8" width="6.50390625" style="59" customWidth="1"/>
    <col min="9" max="9" width="7.00390625" style="59" customWidth="1"/>
    <col min="10" max="10" width="6.875" style="65" customWidth="1"/>
    <col min="11" max="11" width="7.25390625" style="65" customWidth="1"/>
    <col min="12" max="12" width="8.00390625" style="66" hidden="1" customWidth="1"/>
    <col min="13" max="13" width="8.25390625" style="59" customWidth="1"/>
    <col min="14" max="14" width="5.875" style="65" customWidth="1"/>
    <col min="15" max="15" width="19.875" style="64" customWidth="1"/>
    <col min="16" max="16" width="19.75390625" style="64" customWidth="1"/>
    <col min="17" max="17" width="5.875" style="59" customWidth="1"/>
    <col min="18" max="18" width="15.00390625" style="59" customWidth="1"/>
    <col min="19" max="19" width="9.00390625" style="59" customWidth="1"/>
    <col min="20" max="20" width="11.125" style="59" bestFit="1" customWidth="1"/>
    <col min="21" max="16384" width="9.00390625" style="63" customWidth="1"/>
  </cols>
  <sheetData>
    <row r="1" spans="1:18" ht="27" customHeight="1">
      <c r="A1" s="39" t="s">
        <v>145</v>
      </c>
      <c r="B1" s="39"/>
      <c r="C1" s="39"/>
      <c r="D1" s="39"/>
      <c r="E1" s="39"/>
      <c r="F1" s="39"/>
      <c r="G1" s="39"/>
      <c r="H1" s="39"/>
      <c r="I1" s="39"/>
      <c r="J1" s="39"/>
      <c r="K1" s="39"/>
      <c r="L1" s="83"/>
      <c r="M1" s="39"/>
      <c r="N1" s="39"/>
      <c r="O1" s="39"/>
      <c r="P1" s="39"/>
      <c r="Q1" s="39"/>
      <c r="R1" s="39"/>
    </row>
    <row r="2" spans="2:18" ht="19.5" customHeight="1">
      <c r="B2" s="67"/>
      <c r="C2" s="67"/>
      <c r="D2" s="67"/>
      <c r="E2" s="67"/>
      <c r="F2" s="68" t="s">
        <v>25</v>
      </c>
      <c r="G2" s="68"/>
      <c r="H2" s="68"/>
      <c r="I2" s="68"/>
      <c r="J2" s="84"/>
      <c r="K2" s="84"/>
      <c r="L2" s="85"/>
      <c r="M2" s="68"/>
      <c r="N2" s="84"/>
      <c r="O2" s="68"/>
      <c r="P2" s="68"/>
      <c r="Q2" s="110"/>
      <c r="R2" s="61"/>
    </row>
    <row r="3" spans="1:18" s="59" customFormat="1" ht="23.25" customHeight="1">
      <c r="A3" s="14" t="s">
        <v>2</v>
      </c>
      <c r="B3" s="14" t="s">
        <v>26</v>
      </c>
      <c r="C3" s="14" t="s">
        <v>3</v>
      </c>
      <c r="D3" s="14" t="s">
        <v>27</v>
      </c>
      <c r="E3" s="14" t="s">
        <v>28</v>
      </c>
      <c r="F3" s="14" t="s">
        <v>29</v>
      </c>
      <c r="G3" s="14" t="s">
        <v>30</v>
      </c>
      <c r="H3" s="14"/>
      <c r="I3" s="14" t="s">
        <v>146</v>
      </c>
      <c r="J3" s="86" t="s">
        <v>32</v>
      </c>
      <c r="K3" s="86"/>
      <c r="L3" s="87" t="s">
        <v>147</v>
      </c>
      <c r="M3" s="88" t="s">
        <v>148</v>
      </c>
      <c r="N3" s="89" t="s">
        <v>149</v>
      </c>
      <c r="O3" s="90" t="s">
        <v>33</v>
      </c>
      <c r="P3" s="90"/>
      <c r="Q3" s="14" t="s">
        <v>34</v>
      </c>
      <c r="R3" s="111" t="s">
        <v>35</v>
      </c>
    </row>
    <row r="4" spans="1:18" s="59" customFormat="1" ht="41.25" customHeight="1">
      <c r="A4" s="69"/>
      <c r="B4" s="69"/>
      <c r="C4" s="14"/>
      <c r="D4" s="14"/>
      <c r="E4" s="14"/>
      <c r="F4" s="14"/>
      <c r="G4" s="14" t="s">
        <v>5</v>
      </c>
      <c r="H4" s="14" t="s">
        <v>150</v>
      </c>
      <c r="I4" s="14"/>
      <c r="J4" s="91" t="s">
        <v>37</v>
      </c>
      <c r="K4" s="91" t="s">
        <v>38</v>
      </c>
      <c r="L4" s="87"/>
      <c r="M4" s="88"/>
      <c r="N4" s="89"/>
      <c r="O4" s="14" t="s">
        <v>39</v>
      </c>
      <c r="P4" s="14" t="s">
        <v>40</v>
      </c>
      <c r="Q4" s="14"/>
      <c r="R4" s="111"/>
    </row>
    <row r="5" spans="1:20" s="60" customFormat="1" ht="94.5" customHeight="1">
      <c r="A5" s="70">
        <v>1</v>
      </c>
      <c r="B5" s="29" t="s">
        <v>151</v>
      </c>
      <c r="C5" s="28" t="s">
        <v>152</v>
      </c>
      <c r="D5" s="28" t="s">
        <v>51</v>
      </c>
      <c r="E5" s="29" t="s">
        <v>153</v>
      </c>
      <c r="F5" s="26">
        <v>335400</v>
      </c>
      <c r="G5" s="71">
        <v>45000</v>
      </c>
      <c r="H5" s="71">
        <v>45000</v>
      </c>
      <c r="I5" s="92">
        <v>57642</v>
      </c>
      <c r="J5" s="91">
        <f>I5/G5*100</f>
        <v>128.093333333333</v>
      </c>
      <c r="K5" s="91">
        <f>I5/H5*100</f>
        <v>128.093333333333</v>
      </c>
      <c r="L5" s="74">
        <v>65500</v>
      </c>
      <c r="M5" s="74">
        <f>L5+I5</f>
        <v>123142</v>
      </c>
      <c r="N5" s="91">
        <f>M5/F5*100</f>
        <v>36.7149672033393</v>
      </c>
      <c r="O5" s="93" t="s">
        <v>154</v>
      </c>
      <c r="P5" s="94" t="s">
        <v>155</v>
      </c>
      <c r="Q5" s="34" t="s">
        <v>47</v>
      </c>
      <c r="R5" s="112"/>
      <c r="S5" s="113"/>
      <c r="T5" s="114"/>
    </row>
    <row r="6" spans="1:20" s="60" customFormat="1" ht="81.75" customHeight="1">
      <c r="A6" s="14">
        <v>2</v>
      </c>
      <c r="B6" s="29" t="s">
        <v>156</v>
      </c>
      <c r="C6" s="28" t="s">
        <v>11</v>
      </c>
      <c r="D6" s="28" t="s">
        <v>157</v>
      </c>
      <c r="E6" s="29" t="s">
        <v>158</v>
      </c>
      <c r="F6" s="26">
        <v>286600</v>
      </c>
      <c r="G6" s="72">
        <v>47000</v>
      </c>
      <c r="H6" s="72">
        <v>47000</v>
      </c>
      <c r="I6" s="92">
        <v>49968</v>
      </c>
      <c r="J6" s="91">
        <f aca="true" t="shared" si="0" ref="J6:J37">I6/G6*100</f>
        <v>106.314893617021</v>
      </c>
      <c r="K6" s="91">
        <f aca="true" t="shared" si="1" ref="K6:K38">I6/H6*100</f>
        <v>106.314893617021</v>
      </c>
      <c r="L6" s="72">
        <v>20000</v>
      </c>
      <c r="M6" s="74">
        <f aca="true" t="shared" si="2" ref="M6:M37">L6+I6</f>
        <v>69968</v>
      </c>
      <c r="N6" s="91">
        <f aca="true" t="shared" si="3" ref="N6:N38">M6/F6*100</f>
        <v>24.4131193300768</v>
      </c>
      <c r="O6" s="95" t="s">
        <v>159</v>
      </c>
      <c r="P6" s="94" t="s">
        <v>160</v>
      </c>
      <c r="Q6" s="34" t="s">
        <v>47</v>
      </c>
      <c r="R6" s="112"/>
      <c r="S6" s="113"/>
      <c r="T6" s="61"/>
    </row>
    <row r="7" spans="1:20" s="60" customFormat="1" ht="96.75" customHeight="1">
      <c r="A7" s="70">
        <v>3</v>
      </c>
      <c r="B7" s="29" t="s">
        <v>161</v>
      </c>
      <c r="C7" s="28" t="s">
        <v>11</v>
      </c>
      <c r="D7" s="28" t="s">
        <v>140</v>
      </c>
      <c r="E7" s="29" t="s">
        <v>162</v>
      </c>
      <c r="F7" s="26">
        <v>28245</v>
      </c>
      <c r="G7" s="28">
        <v>7000</v>
      </c>
      <c r="H7" s="28">
        <v>7000</v>
      </c>
      <c r="I7" s="92">
        <v>7105</v>
      </c>
      <c r="J7" s="91">
        <f t="shared" si="0"/>
        <v>101.5</v>
      </c>
      <c r="K7" s="91">
        <f t="shared" si="1"/>
        <v>101.5</v>
      </c>
      <c r="L7" s="28">
        <v>5000</v>
      </c>
      <c r="M7" s="74">
        <f t="shared" si="2"/>
        <v>12105</v>
      </c>
      <c r="N7" s="91">
        <f t="shared" si="3"/>
        <v>42.8571428571429</v>
      </c>
      <c r="O7" s="95" t="s">
        <v>163</v>
      </c>
      <c r="P7" s="13" t="s">
        <v>164</v>
      </c>
      <c r="Q7" s="14" t="s">
        <v>47</v>
      </c>
      <c r="R7" s="111" t="s">
        <v>165</v>
      </c>
      <c r="S7" s="113"/>
      <c r="T7" s="61"/>
    </row>
    <row r="8" spans="1:20" s="60" customFormat="1" ht="61.5" customHeight="1">
      <c r="A8" s="14">
        <v>4</v>
      </c>
      <c r="B8" s="29" t="s">
        <v>166</v>
      </c>
      <c r="C8" s="28" t="s">
        <v>11</v>
      </c>
      <c r="D8" s="28" t="s">
        <v>140</v>
      </c>
      <c r="E8" s="29" t="s">
        <v>167</v>
      </c>
      <c r="F8" s="26">
        <v>17547</v>
      </c>
      <c r="G8" s="28">
        <v>4150</v>
      </c>
      <c r="H8" s="28">
        <v>4150</v>
      </c>
      <c r="I8" s="82">
        <v>4154</v>
      </c>
      <c r="J8" s="91">
        <f t="shared" si="0"/>
        <v>100.096385542169</v>
      </c>
      <c r="K8" s="91">
        <f t="shared" si="1"/>
        <v>100.096385542169</v>
      </c>
      <c r="L8" s="28">
        <v>4772</v>
      </c>
      <c r="M8" s="74">
        <f t="shared" si="2"/>
        <v>8926</v>
      </c>
      <c r="N8" s="91">
        <f t="shared" si="3"/>
        <v>50.8690944320967</v>
      </c>
      <c r="O8" s="95" t="s">
        <v>168</v>
      </c>
      <c r="P8" s="96" t="s">
        <v>168</v>
      </c>
      <c r="Q8" s="34" t="s">
        <v>47</v>
      </c>
      <c r="R8" s="115"/>
      <c r="S8" s="113"/>
      <c r="T8" s="61"/>
    </row>
    <row r="9" spans="1:20" s="60" customFormat="1" ht="79.5" customHeight="1">
      <c r="A9" s="70">
        <v>5</v>
      </c>
      <c r="B9" s="29" t="s">
        <v>169</v>
      </c>
      <c r="C9" s="28" t="s">
        <v>11</v>
      </c>
      <c r="D9" s="28" t="s">
        <v>140</v>
      </c>
      <c r="E9" s="29" t="s">
        <v>170</v>
      </c>
      <c r="F9" s="26">
        <v>11724</v>
      </c>
      <c r="G9" s="28">
        <v>2500</v>
      </c>
      <c r="H9" s="28">
        <v>2500</v>
      </c>
      <c r="I9" s="97">
        <v>3006</v>
      </c>
      <c r="J9" s="91">
        <f t="shared" si="0"/>
        <v>120.24</v>
      </c>
      <c r="K9" s="91">
        <f t="shared" si="1"/>
        <v>120.24</v>
      </c>
      <c r="L9" s="28">
        <v>4500</v>
      </c>
      <c r="M9" s="74">
        <f t="shared" si="2"/>
        <v>7506</v>
      </c>
      <c r="N9" s="91">
        <f t="shared" si="3"/>
        <v>64.0225179119754</v>
      </c>
      <c r="O9" s="95" t="s">
        <v>171</v>
      </c>
      <c r="P9" s="96" t="s">
        <v>172</v>
      </c>
      <c r="Q9" s="34" t="s">
        <v>47</v>
      </c>
      <c r="R9" s="115"/>
      <c r="S9" s="113"/>
      <c r="T9" s="61"/>
    </row>
    <row r="10" spans="1:19" s="61" customFormat="1" ht="70.5" customHeight="1">
      <c r="A10" s="14">
        <v>6</v>
      </c>
      <c r="B10" s="27" t="s">
        <v>173</v>
      </c>
      <c r="C10" s="26" t="s">
        <v>15</v>
      </c>
      <c r="D10" s="28" t="s">
        <v>51</v>
      </c>
      <c r="E10" s="29" t="s">
        <v>174</v>
      </c>
      <c r="F10" s="26">
        <v>237200</v>
      </c>
      <c r="G10" s="73">
        <v>55000</v>
      </c>
      <c r="H10" s="73">
        <v>55000</v>
      </c>
      <c r="I10" s="14">
        <v>55000</v>
      </c>
      <c r="J10" s="91">
        <f t="shared" si="0"/>
        <v>100</v>
      </c>
      <c r="K10" s="91">
        <f t="shared" si="1"/>
        <v>100</v>
      </c>
      <c r="L10" s="74">
        <v>37000</v>
      </c>
      <c r="M10" s="74">
        <f t="shared" si="2"/>
        <v>92000</v>
      </c>
      <c r="N10" s="91">
        <f t="shared" si="3"/>
        <v>38.7858347386172</v>
      </c>
      <c r="O10" s="29" t="s">
        <v>175</v>
      </c>
      <c r="P10" s="96" t="s">
        <v>176</v>
      </c>
      <c r="Q10" s="34" t="s">
        <v>47</v>
      </c>
      <c r="R10" s="115"/>
      <c r="S10" s="113"/>
    </row>
    <row r="11" spans="1:20" s="60" customFormat="1" ht="55.5" customHeight="1">
      <c r="A11" s="70">
        <v>7</v>
      </c>
      <c r="B11" s="29" t="s">
        <v>177</v>
      </c>
      <c r="C11" s="28" t="s">
        <v>15</v>
      </c>
      <c r="D11" s="28" t="s">
        <v>103</v>
      </c>
      <c r="E11" s="29" t="s">
        <v>178</v>
      </c>
      <c r="F11" s="26">
        <v>41793</v>
      </c>
      <c r="G11" s="71">
        <v>13000</v>
      </c>
      <c r="H11" s="71">
        <v>13000</v>
      </c>
      <c r="I11" s="82">
        <v>13600</v>
      </c>
      <c r="J11" s="91">
        <f t="shared" si="0"/>
        <v>104.615384615385</v>
      </c>
      <c r="K11" s="91">
        <f t="shared" si="1"/>
        <v>104.615384615385</v>
      </c>
      <c r="L11" s="74">
        <v>9500</v>
      </c>
      <c r="M11" s="74">
        <f t="shared" si="2"/>
        <v>23100</v>
      </c>
      <c r="N11" s="91">
        <f t="shared" si="3"/>
        <v>55.2724140406288</v>
      </c>
      <c r="O11" s="93" t="s">
        <v>179</v>
      </c>
      <c r="P11" s="96" t="s">
        <v>180</v>
      </c>
      <c r="Q11" s="34" t="s">
        <v>47</v>
      </c>
      <c r="R11" s="115"/>
      <c r="S11" s="113"/>
      <c r="T11" s="61"/>
    </row>
    <row r="12" spans="1:20" s="60" customFormat="1" ht="66.75" customHeight="1">
      <c r="A12" s="14">
        <v>8</v>
      </c>
      <c r="B12" s="29" t="s">
        <v>181</v>
      </c>
      <c r="C12" s="28" t="s">
        <v>15</v>
      </c>
      <c r="D12" s="28" t="s">
        <v>103</v>
      </c>
      <c r="E12" s="29" t="s">
        <v>182</v>
      </c>
      <c r="F12" s="26">
        <v>15800</v>
      </c>
      <c r="G12" s="28">
        <v>5000</v>
      </c>
      <c r="H12" s="28">
        <v>5000</v>
      </c>
      <c r="I12" s="82">
        <v>5400</v>
      </c>
      <c r="J12" s="91">
        <f t="shared" si="0"/>
        <v>108</v>
      </c>
      <c r="K12" s="91">
        <f t="shared" si="1"/>
        <v>108</v>
      </c>
      <c r="L12" s="28">
        <v>2000</v>
      </c>
      <c r="M12" s="74">
        <f t="shared" si="2"/>
        <v>7400</v>
      </c>
      <c r="N12" s="91">
        <f t="shared" si="3"/>
        <v>46.8354430379747</v>
      </c>
      <c r="O12" s="95" t="s">
        <v>183</v>
      </c>
      <c r="P12" s="98" t="s">
        <v>184</v>
      </c>
      <c r="Q12" s="34" t="s">
        <v>100</v>
      </c>
      <c r="R12" s="116" t="s">
        <v>185</v>
      </c>
      <c r="S12" s="113"/>
      <c r="T12" s="61"/>
    </row>
    <row r="13" spans="1:20" s="62" customFormat="1" ht="78.75" customHeight="1">
      <c r="A13" s="70">
        <v>9</v>
      </c>
      <c r="B13" s="29" t="s">
        <v>186</v>
      </c>
      <c r="C13" s="28" t="s">
        <v>15</v>
      </c>
      <c r="D13" s="28" t="s">
        <v>103</v>
      </c>
      <c r="E13" s="29" t="s">
        <v>187</v>
      </c>
      <c r="F13" s="26">
        <v>15705</v>
      </c>
      <c r="G13" s="28">
        <v>4000</v>
      </c>
      <c r="H13" s="28">
        <v>4000</v>
      </c>
      <c r="I13" s="82">
        <v>772</v>
      </c>
      <c r="J13" s="91">
        <f t="shared" si="0"/>
        <v>19.3</v>
      </c>
      <c r="K13" s="91">
        <f t="shared" si="1"/>
        <v>19.3</v>
      </c>
      <c r="L13" s="28">
        <v>1000</v>
      </c>
      <c r="M13" s="74">
        <f t="shared" si="2"/>
        <v>1772</v>
      </c>
      <c r="N13" s="91">
        <f t="shared" si="3"/>
        <v>11.2830308818848</v>
      </c>
      <c r="O13" s="95" t="s">
        <v>188</v>
      </c>
      <c r="P13" s="99" t="s">
        <v>189</v>
      </c>
      <c r="Q13" s="14" t="s">
        <v>66</v>
      </c>
      <c r="R13" s="111"/>
      <c r="S13" s="113"/>
      <c r="T13" s="117"/>
    </row>
    <row r="14" spans="1:20" s="60" customFormat="1" ht="57" customHeight="1">
      <c r="A14" s="14">
        <v>10</v>
      </c>
      <c r="B14" s="13" t="s">
        <v>190</v>
      </c>
      <c r="C14" s="14" t="s">
        <v>57</v>
      </c>
      <c r="D14" s="14" t="s">
        <v>191</v>
      </c>
      <c r="E14" s="13" t="s">
        <v>192</v>
      </c>
      <c r="F14" s="55">
        <v>210268</v>
      </c>
      <c r="G14" s="12">
        <v>16000</v>
      </c>
      <c r="H14" s="12">
        <v>16000</v>
      </c>
      <c r="I14" s="100">
        <v>16600</v>
      </c>
      <c r="J14" s="91">
        <f t="shared" si="0"/>
        <v>103.75</v>
      </c>
      <c r="K14" s="91">
        <f t="shared" si="1"/>
        <v>103.75</v>
      </c>
      <c r="L14" s="12">
        <v>400</v>
      </c>
      <c r="M14" s="74">
        <f t="shared" si="2"/>
        <v>17000</v>
      </c>
      <c r="N14" s="91">
        <f t="shared" si="3"/>
        <v>8.08492019708182</v>
      </c>
      <c r="O14" s="95" t="s">
        <v>193</v>
      </c>
      <c r="P14" s="13" t="s">
        <v>194</v>
      </c>
      <c r="Q14" s="34" t="s">
        <v>100</v>
      </c>
      <c r="R14" s="111" t="s">
        <v>195</v>
      </c>
      <c r="S14" s="113"/>
      <c r="T14" s="61"/>
    </row>
    <row r="15" spans="1:20" s="60" customFormat="1" ht="100.5" customHeight="1">
      <c r="A15" s="70">
        <v>11</v>
      </c>
      <c r="B15" s="29" t="s">
        <v>196</v>
      </c>
      <c r="C15" s="28" t="s">
        <v>57</v>
      </c>
      <c r="D15" s="28" t="s">
        <v>191</v>
      </c>
      <c r="E15" s="29" t="s">
        <v>197</v>
      </c>
      <c r="F15" s="55">
        <v>126000</v>
      </c>
      <c r="G15" s="12">
        <v>20000</v>
      </c>
      <c r="H15" s="12">
        <v>20000</v>
      </c>
      <c r="I15" s="101">
        <v>14000</v>
      </c>
      <c r="J15" s="91">
        <f t="shared" si="0"/>
        <v>70</v>
      </c>
      <c r="K15" s="91">
        <f t="shared" si="1"/>
        <v>70</v>
      </c>
      <c r="L15" s="12">
        <v>4500</v>
      </c>
      <c r="M15" s="74">
        <f t="shared" si="2"/>
        <v>18500</v>
      </c>
      <c r="N15" s="91">
        <f t="shared" si="3"/>
        <v>14.6825396825397</v>
      </c>
      <c r="O15" s="95" t="s">
        <v>198</v>
      </c>
      <c r="P15" s="102" t="s">
        <v>199</v>
      </c>
      <c r="Q15" s="34" t="s">
        <v>100</v>
      </c>
      <c r="R15" s="118"/>
      <c r="S15" s="113"/>
      <c r="T15" s="61"/>
    </row>
    <row r="16" spans="1:20" s="60" customFormat="1" ht="66.75" customHeight="1">
      <c r="A16" s="14">
        <v>12</v>
      </c>
      <c r="B16" s="29" t="s">
        <v>200</v>
      </c>
      <c r="C16" s="28" t="s">
        <v>57</v>
      </c>
      <c r="D16" s="28" t="s">
        <v>191</v>
      </c>
      <c r="E16" s="27" t="s">
        <v>201</v>
      </c>
      <c r="F16" s="26">
        <v>104059</v>
      </c>
      <c r="G16" s="72">
        <v>8000</v>
      </c>
      <c r="H16" s="72">
        <v>8000</v>
      </c>
      <c r="I16" s="82">
        <v>7200</v>
      </c>
      <c r="J16" s="91">
        <f t="shared" si="0"/>
        <v>90</v>
      </c>
      <c r="K16" s="91">
        <f t="shared" si="1"/>
        <v>90</v>
      </c>
      <c r="L16" s="72">
        <v>12500</v>
      </c>
      <c r="M16" s="74">
        <f t="shared" si="2"/>
        <v>19700</v>
      </c>
      <c r="N16" s="91">
        <f t="shared" si="3"/>
        <v>18.931567668342</v>
      </c>
      <c r="O16" s="95" t="s">
        <v>202</v>
      </c>
      <c r="P16" s="13" t="s">
        <v>203</v>
      </c>
      <c r="Q16" s="34" t="s">
        <v>100</v>
      </c>
      <c r="R16" s="111"/>
      <c r="S16" s="113"/>
      <c r="T16" s="61"/>
    </row>
    <row r="17" spans="1:20" s="60" customFormat="1" ht="84" customHeight="1">
      <c r="A17" s="70">
        <v>13</v>
      </c>
      <c r="B17" s="29" t="s">
        <v>204</v>
      </c>
      <c r="C17" s="28" t="s">
        <v>57</v>
      </c>
      <c r="D17" s="28" t="s">
        <v>205</v>
      </c>
      <c r="E17" s="29" t="s">
        <v>206</v>
      </c>
      <c r="F17" s="28">
        <v>148264</v>
      </c>
      <c r="G17" s="71">
        <v>8000</v>
      </c>
      <c r="H17" s="71">
        <v>8000</v>
      </c>
      <c r="I17" s="82">
        <v>16800</v>
      </c>
      <c r="J17" s="91">
        <f t="shared" si="0"/>
        <v>210</v>
      </c>
      <c r="K17" s="91">
        <f t="shared" si="1"/>
        <v>210</v>
      </c>
      <c r="L17" s="74">
        <v>34000</v>
      </c>
      <c r="M17" s="74">
        <f t="shared" si="2"/>
        <v>50800</v>
      </c>
      <c r="N17" s="91">
        <f t="shared" si="3"/>
        <v>34.2632061727729</v>
      </c>
      <c r="O17" s="93" t="s">
        <v>207</v>
      </c>
      <c r="P17" s="13" t="s">
        <v>208</v>
      </c>
      <c r="Q17" s="34" t="s">
        <v>47</v>
      </c>
      <c r="R17" s="111"/>
      <c r="S17" s="113"/>
      <c r="T17" s="61"/>
    </row>
    <row r="18" spans="1:20" s="60" customFormat="1" ht="81.75" customHeight="1">
      <c r="A18" s="14">
        <v>14</v>
      </c>
      <c r="B18" s="29" t="s">
        <v>209</v>
      </c>
      <c r="C18" s="28" t="s">
        <v>57</v>
      </c>
      <c r="D18" s="28" t="s">
        <v>157</v>
      </c>
      <c r="E18" s="29" t="s">
        <v>210</v>
      </c>
      <c r="F18" s="74">
        <v>72000</v>
      </c>
      <c r="G18" s="28">
        <v>5000</v>
      </c>
      <c r="H18" s="28">
        <v>5000</v>
      </c>
      <c r="I18" s="97">
        <v>7700</v>
      </c>
      <c r="J18" s="91">
        <f t="shared" si="0"/>
        <v>154</v>
      </c>
      <c r="K18" s="91">
        <f t="shared" si="1"/>
        <v>154</v>
      </c>
      <c r="L18" s="28">
        <v>18000</v>
      </c>
      <c r="M18" s="74">
        <f t="shared" si="2"/>
        <v>25700</v>
      </c>
      <c r="N18" s="91">
        <f t="shared" si="3"/>
        <v>35.6944444444444</v>
      </c>
      <c r="O18" s="103" t="s">
        <v>211</v>
      </c>
      <c r="P18" s="13" t="s">
        <v>212</v>
      </c>
      <c r="Q18" s="34" t="s">
        <v>47</v>
      </c>
      <c r="R18" s="111"/>
      <c r="S18" s="113"/>
      <c r="T18" s="61"/>
    </row>
    <row r="19" spans="1:20" s="63" customFormat="1" ht="52.5" customHeight="1">
      <c r="A19" s="70">
        <v>15</v>
      </c>
      <c r="B19" s="29" t="s">
        <v>213</v>
      </c>
      <c r="C19" s="28" t="s">
        <v>57</v>
      </c>
      <c r="D19" s="28" t="s">
        <v>214</v>
      </c>
      <c r="E19" s="29" t="s">
        <v>215</v>
      </c>
      <c r="F19" s="28">
        <v>59746</v>
      </c>
      <c r="G19" s="72">
        <v>3000</v>
      </c>
      <c r="H19" s="72">
        <v>3000</v>
      </c>
      <c r="I19" s="82">
        <v>6539</v>
      </c>
      <c r="J19" s="91">
        <f t="shared" si="0"/>
        <v>217.966666666667</v>
      </c>
      <c r="K19" s="91">
        <f t="shared" si="1"/>
        <v>217.966666666667</v>
      </c>
      <c r="L19" s="72">
        <v>33650</v>
      </c>
      <c r="M19" s="74">
        <f t="shared" si="2"/>
        <v>40189</v>
      </c>
      <c r="N19" s="91">
        <f t="shared" si="3"/>
        <v>67.2664278780169</v>
      </c>
      <c r="O19" s="95" t="s">
        <v>216</v>
      </c>
      <c r="P19" s="13" t="s">
        <v>217</v>
      </c>
      <c r="Q19" s="34" t="s">
        <v>47</v>
      </c>
      <c r="R19" s="111"/>
      <c r="S19" s="113"/>
      <c r="T19" s="61"/>
    </row>
    <row r="20" spans="1:19" s="61" customFormat="1" ht="72" customHeight="1">
      <c r="A20" s="14">
        <v>16</v>
      </c>
      <c r="B20" s="29" t="s">
        <v>218</v>
      </c>
      <c r="C20" s="28" t="s">
        <v>57</v>
      </c>
      <c r="D20" s="28" t="s">
        <v>219</v>
      </c>
      <c r="E20" s="29" t="s">
        <v>220</v>
      </c>
      <c r="F20" s="26">
        <v>49000</v>
      </c>
      <c r="G20" s="75">
        <v>16000</v>
      </c>
      <c r="H20" s="75">
        <v>16000</v>
      </c>
      <c r="I20" s="82">
        <v>16000</v>
      </c>
      <c r="J20" s="91">
        <f t="shared" si="0"/>
        <v>100</v>
      </c>
      <c r="K20" s="91">
        <f t="shared" si="1"/>
        <v>100</v>
      </c>
      <c r="L20" s="75">
        <v>16150</v>
      </c>
      <c r="M20" s="74">
        <f t="shared" si="2"/>
        <v>32150</v>
      </c>
      <c r="N20" s="91">
        <f t="shared" si="3"/>
        <v>65.6122448979592</v>
      </c>
      <c r="O20" s="29" t="s">
        <v>221</v>
      </c>
      <c r="P20" s="104" t="s">
        <v>217</v>
      </c>
      <c r="Q20" s="34" t="s">
        <v>47</v>
      </c>
      <c r="R20" s="119"/>
      <c r="S20" s="120"/>
    </row>
    <row r="21" spans="1:20" s="60" customFormat="1" ht="73.5" customHeight="1">
      <c r="A21" s="70">
        <v>17</v>
      </c>
      <c r="B21" s="29" t="s">
        <v>222</v>
      </c>
      <c r="C21" s="28" t="s">
        <v>57</v>
      </c>
      <c r="D21" s="28" t="s">
        <v>223</v>
      </c>
      <c r="E21" s="29" t="s">
        <v>224</v>
      </c>
      <c r="F21" s="74">
        <v>43227</v>
      </c>
      <c r="G21" s="71">
        <v>7000</v>
      </c>
      <c r="H21" s="71">
        <v>7000</v>
      </c>
      <c r="I21" s="92">
        <v>7500</v>
      </c>
      <c r="J21" s="91">
        <f t="shared" si="0"/>
        <v>107.142857142857</v>
      </c>
      <c r="K21" s="91">
        <f t="shared" si="1"/>
        <v>107.142857142857</v>
      </c>
      <c r="L21" s="74">
        <v>24117</v>
      </c>
      <c r="M21" s="74">
        <f t="shared" si="2"/>
        <v>31617</v>
      </c>
      <c r="N21" s="91">
        <f t="shared" si="3"/>
        <v>73.1417863835103</v>
      </c>
      <c r="O21" s="105" t="s">
        <v>225</v>
      </c>
      <c r="P21" s="13" t="s">
        <v>217</v>
      </c>
      <c r="Q21" s="34" t="s">
        <v>47</v>
      </c>
      <c r="R21" s="111"/>
      <c r="S21" s="113"/>
      <c r="T21" s="61"/>
    </row>
    <row r="22" spans="1:20" s="60" customFormat="1" ht="75" customHeight="1">
      <c r="A22" s="14">
        <v>18</v>
      </c>
      <c r="B22" s="29" t="s">
        <v>226</v>
      </c>
      <c r="C22" s="28" t="s">
        <v>57</v>
      </c>
      <c r="D22" s="28" t="s">
        <v>227</v>
      </c>
      <c r="E22" s="29" t="s">
        <v>228</v>
      </c>
      <c r="F22" s="74">
        <v>31000</v>
      </c>
      <c r="G22" s="71">
        <v>4000</v>
      </c>
      <c r="H22" s="71">
        <v>4000</v>
      </c>
      <c r="I22" s="12">
        <v>4600</v>
      </c>
      <c r="J22" s="91">
        <f t="shared" si="0"/>
        <v>115</v>
      </c>
      <c r="K22" s="91">
        <f t="shared" si="1"/>
        <v>115</v>
      </c>
      <c r="L22" s="71">
        <v>19000</v>
      </c>
      <c r="M22" s="74">
        <f t="shared" si="2"/>
        <v>23600</v>
      </c>
      <c r="N22" s="91">
        <f t="shared" si="3"/>
        <v>76.1290322580645</v>
      </c>
      <c r="O22" s="29" t="s">
        <v>229</v>
      </c>
      <c r="P22" s="13" t="s">
        <v>217</v>
      </c>
      <c r="Q22" s="34" t="s">
        <v>47</v>
      </c>
      <c r="R22" s="111"/>
      <c r="S22" s="113"/>
      <c r="T22" s="61"/>
    </row>
    <row r="23" spans="1:20" s="60" customFormat="1" ht="75.75" customHeight="1">
      <c r="A23" s="70">
        <v>19</v>
      </c>
      <c r="B23" s="29" t="s">
        <v>230</v>
      </c>
      <c r="C23" s="28" t="s">
        <v>57</v>
      </c>
      <c r="D23" s="28" t="s">
        <v>231</v>
      </c>
      <c r="E23" s="29" t="s">
        <v>232</v>
      </c>
      <c r="F23" s="28">
        <v>26000</v>
      </c>
      <c r="G23" s="72">
        <v>10000</v>
      </c>
      <c r="H23" s="72">
        <v>10000</v>
      </c>
      <c r="I23" s="12">
        <v>8000</v>
      </c>
      <c r="J23" s="91">
        <f t="shared" si="0"/>
        <v>80</v>
      </c>
      <c r="K23" s="91">
        <f t="shared" si="1"/>
        <v>80</v>
      </c>
      <c r="L23" s="72">
        <v>7000</v>
      </c>
      <c r="M23" s="74">
        <f t="shared" si="2"/>
        <v>15000</v>
      </c>
      <c r="N23" s="91">
        <f t="shared" si="3"/>
        <v>57.6923076923077</v>
      </c>
      <c r="O23" s="95" t="s">
        <v>233</v>
      </c>
      <c r="P23" s="13" t="s">
        <v>217</v>
      </c>
      <c r="Q23" s="34" t="s">
        <v>47</v>
      </c>
      <c r="R23" s="111"/>
      <c r="S23" s="113"/>
      <c r="T23" s="61"/>
    </row>
    <row r="24" spans="1:20" s="60" customFormat="1" ht="54.75" customHeight="1">
      <c r="A24" s="14">
        <v>20</v>
      </c>
      <c r="B24" s="29" t="s">
        <v>234</v>
      </c>
      <c r="C24" s="28" t="s">
        <v>57</v>
      </c>
      <c r="D24" s="28" t="s">
        <v>235</v>
      </c>
      <c r="E24" s="29" t="s">
        <v>236</v>
      </c>
      <c r="F24" s="26">
        <v>17960</v>
      </c>
      <c r="G24" s="28">
        <v>5000</v>
      </c>
      <c r="H24" s="28">
        <v>5000</v>
      </c>
      <c r="I24" s="12">
        <v>8650</v>
      </c>
      <c r="J24" s="91">
        <f t="shared" si="0"/>
        <v>173</v>
      </c>
      <c r="K24" s="91">
        <f t="shared" si="1"/>
        <v>173</v>
      </c>
      <c r="L24" s="28">
        <v>6500</v>
      </c>
      <c r="M24" s="74">
        <f t="shared" si="2"/>
        <v>15150</v>
      </c>
      <c r="N24" s="91">
        <f t="shared" si="3"/>
        <v>84.3541202672606</v>
      </c>
      <c r="O24" s="95" t="s">
        <v>237</v>
      </c>
      <c r="P24" s="13" t="s">
        <v>217</v>
      </c>
      <c r="Q24" s="34" t="s">
        <v>47</v>
      </c>
      <c r="R24" s="111"/>
      <c r="S24" s="113"/>
      <c r="T24" s="61"/>
    </row>
    <row r="25" spans="1:20" s="60" customFormat="1" ht="63.75" customHeight="1">
      <c r="A25" s="70">
        <v>21</v>
      </c>
      <c r="B25" s="29" t="s">
        <v>238</v>
      </c>
      <c r="C25" s="28" t="s">
        <v>57</v>
      </c>
      <c r="D25" s="28" t="s">
        <v>239</v>
      </c>
      <c r="E25" s="29" t="s">
        <v>240</v>
      </c>
      <c r="F25" s="26">
        <v>13200</v>
      </c>
      <c r="G25" s="28">
        <v>3000</v>
      </c>
      <c r="H25" s="28">
        <v>3000</v>
      </c>
      <c r="I25" s="12">
        <v>3000</v>
      </c>
      <c r="J25" s="91">
        <f t="shared" si="0"/>
        <v>100</v>
      </c>
      <c r="K25" s="91">
        <f t="shared" si="1"/>
        <v>100</v>
      </c>
      <c r="L25" s="28">
        <v>5400</v>
      </c>
      <c r="M25" s="74">
        <f t="shared" si="2"/>
        <v>8400</v>
      </c>
      <c r="N25" s="91">
        <f t="shared" si="3"/>
        <v>63.6363636363636</v>
      </c>
      <c r="O25" s="95" t="s">
        <v>241</v>
      </c>
      <c r="P25" s="96" t="s">
        <v>242</v>
      </c>
      <c r="Q25" s="34" t="s">
        <v>66</v>
      </c>
      <c r="R25" s="121"/>
      <c r="S25" s="113"/>
      <c r="T25" s="61"/>
    </row>
    <row r="26" spans="1:20" s="60" customFormat="1" ht="61.5" customHeight="1">
      <c r="A26" s="14">
        <v>22</v>
      </c>
      <c r="B26" s="29" t="s">
        <v>243</v>
      </c>
      <c r="C26" s="28" t="s">
        <v>57</v>
      </c>
      <c r="D26" s="28" t="s">
        <v>244</v>
      </c>
      <c r="E26" s="29" t="s">
        <v>245</v>
      </c>
      <c r="F26" s="28">
        <v>12000</v>
      </c>
      <c r="G26" s="28">
        <v>6000</v>
      </c>
      <c r="H26" s="28">
        <v>6000</v>
      </c>
      <c r="I26" s="82">
        <v>6500</v>
      </c>
      <c r="J26" s="91">
        <f t="shared" si="0"/>
        <v>108.333333333333</v>
      </c>
      <c r="K26" s="91">
        <f t="shared" si="1"/>
        <v>108.333333333333</v>
      </c>
      <c r="L26" s="28">
        <v>5600</v>
      </c>
      <c r="M26" s="74">
        <f t="shared" si="2"/>
        <v>12100</v>
      </c>
      <c r="N26" s="91">
        <f t="shared" si="3"/>
        <v>100.833333333333</v>
      </c>
      <c r="O26" s="95" t="s">
        <v>225</v>
      </c>
      <c r="P26" s="13" t="s">
        <v>217</v>
      </c>
      <c r="Q26" s="34" t="s">
        <v>47</v>
      </c>
      <c r="R26" s="111"/>
      <c r="S26" s="113"/>
      <c r="T26" s="61"/>
    </row>
    <row r="27" spans="1:20" s="60" customFormat="1" ht="60" customHeight="1">
      <c r="A27" s="70">
        <v>23</v>
      </c>
      <c r="B27" s="29" t="s">
        <v>246</v>
      </c>
      <c r="C27" s="28" t="s">
        <v>57</v>
      </c>
      <c r="D27" s="28" t="s">
        <v>247</v>
      </c>
      <c r="E27" s="29" t="s">
        <v>248</v>
      </c>
      <c r="F27" s="28">
        <v>11686</v>
      </c>
      <c r="G27" s="28">
        <v>4000</v>
      </c>
      <c r="H27" s="28">
        <v>4000</v>
      </c>
      <c r="I27" s="82">
        <v>2300</v>
      </c>
      <c r="J27" s="91">
        <f t="shared" si="0"/>
        <v>57.5</v>
      </c>
      <c r="K27" s="91">
        <f t="shared" si="1"/>
        <v>57.5</v>
      </c>
      <c r="L27" s="28">
        <v>0</v>
      </c>
      <c r="M27" s="74">
        <f t="shared" si="2"/>
        <v>2300</v>
      </c>
      <c r="N27" s="91">
        <f t="shared" si="3"/>
        <v>19.6816703748075</v>
      </c>
      <c r="O27" s="95" t="s">
        <v>249</v>
      </c>
      <c r="P27" s="13" t="s">
        <v>250</v>
      </c>
      <c r="Q27" s="34" t="s">
        <v>66</v>
      </c>
      <c r="R27" s="111" t="s">
        <v>251</v>
      </c>
      <c r="S27" s="113"/>
      <c r="T27" s="61"/>
    </row>
    <row r="28" spans="1:20" s="60" customFormat="1" ht="81.75" customHeight="1">
      <c r="A28" s="14">
        <v>24</v>
      </c>
      <c r="B28" s="29" t="s">
        <v>252</v>
      </c>
      <c r="C28" s="28" t="s">
        <v>14</v>
      </c>
      <c r="D28" s="28" t="s">
        <v>253</v>
      </c>
      <c r="E28" s="29" t="s">
        <v>254</v>
      </c>
      <c r="F28" s="26">
        <v>154010</v>
      </c>
      <c r="G28" s="26">
        <v>15000</v>
      </c>
      <c r="H28" s="26">
        <v>15000</v>
      </c>
      <c r="I28" s="82">
        <v>21991</v>
      </c>
      <c r="J28" s="91">
        <f t="shared" si="0"/>
        <v>146.606666666667</v>
      </c>
      <c r="K28" s="91">
        <f t="shared" si="1"/>
        <v>146.606666666667</v>
      </c>
      <c r="L28" s="26">
        <v>92407</v>
      </c>
      <c r="M28" s="74">
        <f t="shared" si="2"/>
        <v>114398</v>
      </c>
      <c r="N28" s="91">
        <f t="shared" si="3"/>
        <v>74.2795922342705</v>
      </c>
      <c r="O28" s="95" t="s">
        <v>255</v>
      </c>
      <c r="P28" s="13" t="s">
        <v>256</v>
      </c>
      <c r="Q28" s="34" t="s">
        <v>47</v>
      </c>
      <c r="R28" s="111"/>
      <c r="S28" s="113"/>
      <c r="T28" s="61"/>
    </row>
    <row r="29" spans="1:20" s="60" customFormat="1" ht="109.5" customHeight="1">
      <c r="A29" s="70">
        <v>25</v>
      </c>
      <c r="B29" s="29" t="s">
        <v>257</v>
      </c>
      <c r="C29" s="28" t="s">
        <v>14</v>
      </c>
      <c r="D29" s="28" t="s">
        <v>62</v>
      </c>
      <c r="E29" s="29" t="s">
        <v>258</v>
      </c>
      <c r="F29" s="28">
        <v>127487</v>
      </c>
      <c r="G29" s="26">
        <v>30000</v>
      </c>
      <c r="H29" s="26">
        <v>30000</v>
      </c>
      <c r="I29" s="82">
        <v>31582</v>
      </c>
      <c r="J29" s="91">
        <f t="shared" si="0"/>
        <v>105.273333333333</v>
      </c>
      <c r="K29" s="91">
        <f t="shared" si="1"/>
        <v>105.273333333333</v>
      </c>
      <c r="L29" s="26">
        <v>63760</v>
      </c>
      <c r="M29" s="74">
        <f t="shared" si="2"/>
        <v>95342</v>
      </c>
      <c r="N29" s="91">
        <f t="shared" si="3"/>
        <v>74.785664420686</v>
      </c>
      <c r="O29" s="95" t="s">
        <v>259</v>
      </c>
      <c r="P29" s="13" t="s">
        <v>260</v>
      </c>
      <c r="Q29" s="34" t="s">
        <v>47</v>
      </c>
      <c r="R29" s="111"/>
      <c r="S29" s="113"/>
      <c r="T29" s="61"/>
    </row>
    <row r="30" spans="1:20" s="60" customFormat="1" ht="73.5" customHeight="1">
      <c r="A30" s="14">
        <v>26</v>
      </c>
      <c r="B30" s="29" t="s">
        <v>261</v>
      </c>
      <c r="C30" s="28" t="s">
        <v>16</v>
      </c>
      <c r="D30" s="28" t="s">
        <v>121</v>
      </c>
      <c r="E30" s="29" t="s">
        <v>262</v>
      </c>
      <c r="F30" s="26">
        <v>166000</v>
      </c>
      <c r="G30" s="28">
        <v>8000</v>
      </c>
      <c r="H30" s="28">
        <v>8000</v>
      </c>
      <c r="I30" s="82">
        <v>8000</v>
      </c>
      <c r="J30" s="91">
        <f t="shared" si="0"/>
        <v>100</v>
      </c>
      <c r="K30" s="91">
        <f t="shared" si="1"/>
        <v>100</v>
      </c>
      <c r="L30" s="28">
        <v>59840</v>
      </c>
      <c r="M30" s="74">
        <f t="shared" si="2"/>
        <v>67840</v>
      </c>
      <c r="N30" s="91">
        <f t="shared" si="3"/>
        <v>40.8674698795181</v>
      </c>
      <c r="O30" s="95" t="s">
        <v>263</v>
      </c>
      <c r="P30" s="13" t="s">
        <v>264</v>
      </c>
      <c r="Q30" s="34" t="s">
        <v>47</v>
      </c>
      <c r="R30" s="111" t="s">
        <v>265</v>
      </c>
      <c r="S30" s="113"/>
      <c r="T30" s="61"/>
    </row>
    <row r="31" spans="1:20" s="60" customFormat="1" ht="81.75" customHeight="1">
      <c r="A31" s="70">
        <v>27</v>
      </c>
      <c r="B31" s="29" t="s">
        <v>266</v>
      </c>
      <c r="C31" s="28" t="s">
        <v>16</v>
      </c>
      <c r="D31" s="28" t="s">
        <v>51</v>
      </c>
      <c r="E31" s="29" t="s">
        <v>267</v>
      </c>
      <c r="F31" s="28">
        <v>54135</v>
      </c>
      <c r="G31" s="28">
        <v>12000</v>
      </c>
      <c r="H31" s="28">
        <v>12000</v>
      </c>
      <c r="I31" s="82">
        <v>16800</v>
      </c>
      <c r="J31" s="91">
        <f t="shared" si="0"/>
        <v>140</v>
      </c>
      <c r="K31" s="91">
        <f t="shared" si="1"/>
        <v>140</v>
      </c>
      <c r="L31" s="28">
        <v>7500</v>
      </c>
      <c r="M31" s="74">
        <f t="shared" si="2"/>
        <v>24300</v>
      </c>
      <c r="N31" s="91">
        <f t="shared" si="3"/>
        <v>44.8877805486284</v>
      </c>
      <c r="O31" s="95" t="s">
        <v>268</v>
      </c>
      <c r="P31" s="13" t="s">
        <v>269</v>
      </c>
      <c r="Q31" s="34" t="s">
        <v>47</v>
      </c>
      <c r="R31" s="111"/>
      <c r="S31" s="113"/>
      <c r="T31" s="61"/>
    </row>
    <row r="32" spans="1:20" s="60" customFormat="1" ht="72" customHeight="1">
      <c r="A32" s="14">
        <v>28</v>
      </c>
      <c r="B32" s="29" t="s">
        <v>270</v>
      </c>
      <c r="C32" s="28" t="s">
        <v>20</v>
      </c>
      <c r="D32" s="28" t="s">
        <v>121</v>
      </c>
      <c r="E32" s="29" t="s">
        <v>271</v>
      </c>
      <c r="F32" s="26">
        <v>46942</v>
      </c>
      <c r="G32" s="26">
        <v>7000</v>
      </c>
      <c r="H32" s="26">
        <v>7000</v>
      </c>
      <c r="I32" s="82">
        <v>10112</v>
      </c>
      <c r="J32" s="91">
        <f t="shared" si="0"/>
        <v>144.457142857143</v>
      </c>
      <c r="K32" s="91">
        <f t="shared" si="1"/>
        <v>144.457142857143</v>
      </c>
      <c r="L32" s="26">
        <v>23429</v>
      </c>
      <c r="M32" s="74">
        <f t="shared" si="2"/>
        <v>33541</v>
      </c>
      <c r="N32" s="91">
        <f t="shared" si="3"/>
        <v>71.452004601423</v>
      </c>
      <c r="O32" s="95" t="s">
        <v>272</v>
      </c>
      <c r="P32" s="13" t="s">
        <v>273</v>
      </c>
      <c r="Q32" s="34" t="s">
        <v>47</v>
      </c>
      <c r="R32" s="111"/>
      <c r="S32" s="113"/>
      <c r="T32" s="61"/>
    </row>
    <row r="33" spans="1:20" s="60" customFormat="1" ht="60" customHeight="1">
      <c r="A33" s="70">
        <v>29</v>
      </c>
      <c r="B33" s="29" t="s">
        <v>274</v>
      </c>
      <c r="C33" s="28" t="s">
        <v>20</v>
      </c>
      <c r="D33" s="28" t="s">
        <v>121</v>
      </c>
      <c r="E33" s="29" t="s">
        <v>275</v>
      </c>
      <c r="F33" s="74">
        <v>37000</v>
      </c>
      <c r="G33" s="26">
        <v>8000</v>
      </c>
      <c r="H33" s="26">
        <v>8000</v>
      </c>
      <c r="I33" s="82">
        <v>7551</v>
      </c>
      <c r="J33" s="91">
        <f t="shared" si="0"/>
        <v>94.3875</v>
      </c>
      <c r="K33" s="91">
        <f t="shared" si="1"/>
        <v>94.3875</v>
      </c>
      <c r="L33" s="26">
        <v>17532</v>
      </c>
      <c r="M33" s="74">
        <f t="shared" si="2"/>
        <v>25083</v>
      </c>
      <c r="N33" s="91">
        <f t="shared" si="3"/>
        <v>67.7918918918919</v>
      </c>
      <c r="O33" s="95" t="s">
        <v>272</v>
      </c>
      <c r="P33" s="13" t="s">
        <v>276</v>
      </c>
      <c r="Q33" s="14" t="s">
        <v>100</v>
      </c>
      <c r="R33" s="47"/>
      <c r="S33" s="113"/>
      <c r="T33" s="61"/>
    </row>
    <row r="34" spans="1:20" s="60" customFormat="1" ht="54" customHeight="1">
      <c r="A34" s="14">
        <v>30</v>
      </c>
      <c r="B34" s="29" t="s">
        <v>277</v>
      </c>
      <c r="C34" s="28" t="s">
        <v>20</v>
      </c>
      <c r="D34" s="28" t="s">
        <v>121</v>
      </c>
      <c r="E34" s="29" t="s">
        <v>278</v>
      </c>
      <c r="F34" s="26">
        <v>12724</v>
      </c>
      <c r="G34" s="26">
        <v>4000</v>
      </c>
      <c r="H34" s="26">
        <v>4000</v>
      </c>
      <c r="I34" s="82">
        <v>4230</v>
      </c>
      <c r="J34" s="91">
        <f t="shared" si="0"/>
        <v>105.75</v>
      </c>
      <c r="K34" s="91">
        <f t="shared" si="1"/>
        <v>105.75</v>
      </c>
      <c r="L34" s="26">
        <v>2171</v>
      </c>
      <c r="M34" s="74">
        <f t="shared" si="2"/>
        <v>6401</v>
      </c>
      <c r="N34" s="91">
        <f t="shared" si="3"/>
        <v>50.306507387614</v>
      </c>
      <c r="O34" s="95" t="s">
        <v>279</v>
      </c>
      <c r="P34" s="13" t="s">
        <v>280</v>
      </c>
      <c r="Q34" s="34" t="s">
        <v>47</v>
      </c>
      <c r="R34" s="111"/>
      <c r="S34" s="113"/>
      <c r="T34" s="61"/>
    </row>
    <row r="35" spans="1:20" s="60" customFormat="1" ht="54" customHeight="1">
      <c r="A35" s="70">
        <v>31</v>
      </c>
      <c r="B35" s="29" t="s">
        <v>281</v>
      </c>
      <c r="C35" s="28" t="s">
        <v>19</v>
      </c>
      <c r="D35" s="28" t="s">
        <v>282</v>
      </c>
      <c r="E35" s="29" t="s">
        <v>283</v>
      </c>
      <c r="F35" s="26">
        <v>21682</v>
      </c>
      <c r="G35" s="28">
        <v>6680</v>
      </c>
      <c r="H35" s="28">
        <v>6680</v>
      </c>
      <c r="I35" s="82">
        <v>6680</v>
      </c>
      <c r="J35" s="91">
        <f t="shared" si="0"/>
        <v>100</v>
      </c>
      <c r="K35" s="91">
        <f t="shared" si="1"/>
        <v>100</v>
      </c>
      <c r="L35" s="28">
        <v>15000</v>
      </c>
      <c r="M35" s="74">
        <f t="shared" si="2"/>
        <v>21680</v>
      </c>
      <c r="N35" s="91">
        <f t="shared" si="3"/>
        <v>99.9907757586939</v>
      </c>
      <c r="O35" s="95" t="s">
        <v>284</v>
      </c>
      <c r="P35" s="13" t="s">
        <v>217</v>
      </c>
      <c r="Q35" s="34" t="s">
        <v>47</v>
      </c>
      <c r="R35" s="111"/>
      <c r="S35" s="113"/>
      <c r="T35" s="61"/>
    </row>
    <row r="36" spans="1:20" s="60" customFormat="1" ht="52.5" customHeight="1">
      <c r="A36" s="14">
        <v>32</v>
      </c>
      <c r="B36" s="29" t="s">
        <v>285</v>
      </c>
      <c r="C36" s="28" t="s">
        <v>19</v>
      </c>
      <c r="D36" s="28" t="s">
        <v>282</v>
      </c>
      <c r="E36" s="29" t="s">
        <v>286</v>
      </c>
      <c r="F36" s="26">
        <v>17315</v>
      </c>
      <c r="G36" s="72">
        <v>6000</v>
      </c>
      <c r="H36" s="72">
        <v>6000</v>
      </c>
      <c r="I36" s="82">
        <v>6000</v>
      </c>
      <c r="J36" s="91">
        <f t="shared" si="0"/>
        <v>100</v>
      </c>
      <c r="K36" s="91">
        <f t="shared" si="1"/>
        <v>100</v>
      </c>
      <c r="L36" s="72">
        <v>6000</v>
      </c>
      <c r="M36" s="74">
        <f t="shared" si="2"/>
        <v>12000</v>
      </c>
      <c r="N36" s="91">
        <f t="shared" si="3"/>
        <v>69.3040716142073</v>
      </c>
      <c r="O36" s="95" t="s">
        <v>287</v>
      </c>
      <c r="P36" s="13" t="s">
        <v>288</v>
      </c>
      <c r="Q36" s="34" t="s">
        <v>47</v>
      </c>
      <c r="R36" s="111"/>
      <c r="S36" s="113"/>
      <c r="T36" s="61"/>
    </row>
    <row r="37" spans="1:20" s="60" customFormat="1" ht="96.75" customHeight="1">
      <c r="A37" s="14">
        <v>33</v>
      </c>
      <c r="B37" s="76" t="s">
        <v>289</v>
      </c>
      <c r="C37" s="77" t="s">
        <v>21</v>
      </c>
      <c r="D37" s="77" t="s">
        <v>290</v>
      </c>
      <c r="E37" s="76" t="s">
        <v>291</v>
      </c>
      <c r="F37" s="78">
        <v>54448</v>
      </c>
      <c r="G37" s="79">
        <v>12000</v>
      </c>
      <c r="H37" s="79">
        <v>12000</v>
      </c>
      <c r="I37" s="82">
        <v>13800</v>
      </c>
      <c r="J37" s="91">
        <f t="shared" si="0"/>
        <v>115</v>
      </c>
      <c r="K37" s="91">
        <f t="shared" si="1"/>
        <v>115</v>
      </c>
      <c r="L37" s="79">
        <v>6000</v>
      </c>
      <c r="M37" s="74">
        <f t="shared" si="2"/>
        <v>19800</v>
      </c>
      <c r="N37" s="91">
        <f t="shared" si="3"/>
        <v>36.3649720834558</v>
      </c>
      <c r="O37" s="106" t="s">
        <v>292</v>
      </c>
      <c r="P37" s="13" t="s">
        <v>293</v>
      </c>
      <c r="Q37" s="34" t="s">
        <v>47</v>
      </c>
      <c r="R37" s="111"/>
      <c r="S37" s="113"/>
      <c r="T37" s="61"/>
    </row>
    <row r="38" spans="1:20" s="62" customFormat="1" ht="29.25" customHeight="1">
      <c r="A38" s="14" t="s">
        <v>144</v>
      </c>
      <c r="B38" s="14"/>
      <c r="C38" s="80"/>
      <c r="D38" s="80"/>
      <c r="E38" s="81"/>
      <c r="F38" s="82">
        <f aca="true" t="shared" si="4" ref="F38:I38">SUM(F5:F37)</f>
        <v>2606167</v>
      </c>
      <c r="G38" s="82">
        <f t="shared" si="4"/>
        <v>406330</v>
      </c>
      <c r="H38" s="82">
        <f t="shared" si="4"/>
        <v>406330</v>
      </c>
      <c r="I38" s="82">
        <f t="shared" si="4"/>
        <v>448782</v>
      </c>
      <c r="J38" s="91">
        <f aca="true" t="shared" si="5" ref="J38">I38/G38*100</f>
        <v>110.447665690449</v>
      </c>
      <c r="K38" s="91">
        <f t="shared" si="1"/>
        <v>110.447665690449</v>
      </c>
      <c r="L38" s="87">
        <f>SUM(L5:L37)</f>
        <v>629728</v>
      </c>
      <c r="M38" s="87">
        <f>SUM(M5:M37)</f>
        <v>1078510</v>
      </c>
      <c r="N38" s="91">
        <f t="shared" si="3"/>
        <v>41.3829965616171</v>
      </c>
      <c r="O38" s="107"/>
      <c r="P38" s="107"/>
      <c r="Q38" s="80"/>
      <c r="R38" s="80"/>
      <c r="S38" s="117"/>
      <c r="T38" s="117"/>
    </row>
    <row r="39" spans="2:18" ht="30" customHeight="1">
      <c r="B39" s="67"/>
      <c r="C39" s="61"/>
      <c r="D39" s="61"/>
      <c r="E39" s="67"/>
      <c r="F39" s="61"/>
      <c r="G39" s="61"/>
      <c r="H39" s="61"/>
      <c r="I39" s="61"/>
      <c r="J39" s="108"/>
      <c r="K39" s="108"/>
      <c r="L39" s="109"/>
      <c r="M39" s="61"/>
      <c r="N39" s="108"/>
      <c r="O39" s="67"/>
      <c r="P39" s="67"/>
      <c r="Q39" s="61"/>
      <c r="R39" s="61"/>
    </row>
    <row r="40" spans="2:18" ht="30" customHeight="1">
      <c r="B40" s="67"/>
      <c r="C40" s="61"/>
      <c r="D40" s="61"/>
      <c r="E40" s="67"/>
      <c r="F40" s="61"/>
      <c r="G40" s="61"/>
      <c r="H40" s="61"/>
      <c r="I40" s="61"/>
      <c r="J40" s="108"/>
      <c r="K40" s="108"/>
      <c r="L40" s="109"/>
      <c r="M40" s="61"/>
      <c r="N40" s="108"/>
      <c r="O40" s="67"/>
      <c r="P40" s="67"/>
      <c r="Q40" s="61"/>
      <c r="R40" s="61"/>
    </row>
    <row r="41" spans="2:18" ht="30" customHeight="1">
      <c r="B41" s="67"/>
      <c r="C41" s="61"/>
      <c r="D41" s="61"/>
      <c r="E41" s="67"/>
      <c r="F41" s="61"/>
      <c r="G41" s="61"/>
      <c r="H41" s="61"/>
      <c r="I41" s="61"/>
      <c r="J41" s="108"/>
      <c r="K41" s="108"/>
      <c r="L41" s="109"/>
      <c r="M41" s="61"/>
      <c r="N41" s="108"/>
      <c r="O41" s="67"/>
      <c r="P41" s="67"/>
      <c r="Q41" s="61"/>
      <c r="R41" s="61"/>
    </row>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sheetData>
  <sheetProtection/>
  <autoFilter ref="C1:C82"/>
  <mergeCells count="19">
    <mergeCell ref="A1:Q1"/>
    <mergeCell ref="B2:E2"/>
    <mergeCell ref="F2:Q2"/>
    <mergeCell ref="G3:H3"/>
    <mergeCell ref="J3:K3"/>
    <mergeCell ref="O3:P3"/>
    <mergeCell ref="A38:B38"/>
    <mergeCell ref="A3:A4"/>
    <mergeCell ref="B3:B4"/>
    <mergeCell ref="C3:C4"/>
    <mergeCell ref="D3:D4"/>
    <mergeCell ref="E3:E4"/>
    <mergeCell ref="F3:F4"/>
    <mergeCell ref="I3:I4"/>
    <mergeCell ref="L3:L4"/>
    <mergeCell ref="M3:M4"/>
    <mergeCell ref="N3:N4"/>
    <mergeCell ref="Q3:Q4"/>
    <mergeCell ref="R3:R4"/>
  </mergeCells>
  <printOptions horizontalCentered="1"/>
  <pageMargins left="0.235416666666667" right="0.19652777777777802" top="0.707638888888889" bottom="0.471527777777778" header="0.904166666666667" footer="0.313888888888889"/>
  <pageSetup firstPageNumber="1" useFirstPageNumber="1" fitToHeight="0" fitToWidth="1" orientation="landscape" paperSize="9" scale="8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85" zoomScaleNormal="85" zoomScaleSheetLayoutView="100" workbookViewId="0" topLeftCell="A4">
      <selection activeCell="B5" sqref="B5:I9"/>
    </sheetView>
  </sheetViews>
  <sheetFormatPr defaultColWidth="9.00390625" defaultRowHeight="14.25"/>
  <cols>
    <col min="1" max="1" width="4.75390625" style="36" customWidth="1"/>
    <col min="2" max="2" width="14.25390625" style="36" customWidth="1"/>
    <col min="3" max="3" width="10.75390625" style="36" customWidth="1"/>
    <col min="4" max="4" width="8.50390625" style="36" hidden="1" customWidth="1"/>
    <col min="5" max="5" width="32.00390625" style="36" customWidth="1"/>
    <col min="6" max="6" width="9.00390625" style="36" customWidth="1"/>
    <col min="7" max="7" width="14.375" style="37" customWidth="1"/>
    <col min="8" max="8" width="22.00390625" style="36" customWidth="1"/>
    <col min="9" max="9" width="6.375" style="38" customWidth="1"/>
    <col min="10" max="16384" width="9.00390625" style="36" customWidth="1"/>
  </cols>
  <sheetData>
    <row r="1" spans="1:9" ht="20.25">
      <c r="A1" s="39" t="s">
        <v>294</v>
      </c>
      <c r="B1" s="39"/>
      <c r="C1" s="39"/>
      <c r="D1" s="39"/>
      <c r="E1" s="39"/>
      <c r="F1" s="39"/>
      <c r="G1" s="40"/>
      <c r="H1" s="40"/>
      <c r="I1" s="39"/>
    </row>
    <row r="2" spans="1:9" ht="20.25" customHeight="1">
      <c r="A2" s="41"/>
      <c r="B2" s="42"/>
      <c r="C2" s="42"/>
      <c r="D2" s="42"/>
      <c r="E2" s="42"/>
      <c r="F2" s="43"/>
      <c r="G2" s="44" t="s">
        <v>25</v>
      </c>
      <c r="H2" s="44"/>
      <c r="I2" s="44"/>
    </row>
    <row r="3" spans="1:9" ht="18.75" customHeight="1">
      <c r="A3" s="45" t="s">
        <v>2</v>
      </c>
      <c r="B3" s="30" t="s">
        <v>295</v>
      </c>
      <c r="C3" s="30" t="s">
        <v>3</v>
      </c>
      <c r="D3" s="30" t="s">
        <v>296</v>
      </c>
      <c r="E3" s="30" t="s">
        <v>28</v>
      </c>
      <c r="F3" s="30" t="s">
        <v>29</v>
      </c>
      <c r="G3" s="46" t="s">
        <v>33</v>
      </c>
      <c r="H3" s="47"/>
      <c r="I3" s="30" t="s">
        <v>297</v>
      </c>
    </row>
    <row r="4" spans="1:9" ht="27" customHeight="1">
      <c r="A4" s="48"/>
      <c r="B4" s="49"/>
      <c r="C4" s="49"/>
      <c r="D4" s="49"/>
      <c r="E4" s="49"/>
      <c r="F4" s="49"/>
      <c r="G4" s="14" t="s">
        <v>298</v>
      </c>
      <c r="H4" s="14" t="s">
        <v>299</v>
      </c>
      <c r="I4" s="49"/>
    </row>
    <row r="5" spans="1:9" s="35" customFormat="1" ht="118.5" customHeight="1">
      <c r="A5" s="14">
        <v>1</v>
      </c>
      <c r="B5" s="14" t="s">
        <v>300</v>
      </c>
      <c r="C5" s="14" t="s">
        <v>22</v>
      </c>
      <c r="D5" s="50" t="s">
        <v>301</v>
      </c>
      <c r="E5" s="13" t="s">
        <v>302</v>
      </c>
      <c r="F5" s="14">
        <v>51791</v>
      </c>
      <c r="G5" s="51" t="s">
        <v>303</v>
      </c>
      <c r="H5" s="52" t="s">
        <v>304</v>
      </c>
      <c r="I5" s="34" t="s">
        <v>47</v>
      </c>
    </row>
    <row r="6" spans="1:9" s="35" customFormat="1" ht="60" customHeight="1">
      <c r="A6" s="14">
        <v>2</v>
      </c>
      <c r="B6" s="14" t="s">
        <v>305</v>
      </c>
      <c r="C6" s="14" t="s">
        <v>16</v>
      </c>
      <c r="D6" s="50" t="s">
        <v>121</v>
      </c>
      <c r="E6" s="13" t="s">
        <v>306</v>
      </c>
      <c r="F6" s="14">
        <v>36700</v>
      </c>
      <c r="G6" s="13" t="s">
        <v>307</v>
      </c>
      <c r="H6" s="13" t="s">
        <v>308</v>
      </c>
      <c r="I6" s="34" t="s">
        <v>66</v>
      </c>
    </row>
    <row r="7" spans="1:9" s="35" customFormat="1" ht="142.5" customHeight="1">
      <c r="A7" s="14">
        <v>3</v>
      </c>
      <c r="B7" s="14" t="s">
        <v>309</v>
      </c>
      <c r="C7" s="14" t="s">
        <v>23</v>
      </c>
      <c r="D7" s="50" t="s">
        <v>253</v>
      </c>
      <c r="E7" s="13" t="s">
        <v>310</v>
      </c>
      <c r="F7" s="14">
        <v>22603</v>
      </c>
      <c r="G7" s="13" t="s">
        <v>311</v>
      </c>
      <c r="H7" s="53" t="s">
        <v>312</v>
      </c>
      <c r="I7" s="34" t="s">
        <v>47</v>
      </c>
    </row>
    <row r="8" spans="1:9" ht="75.75" customHeight="1">
      <c r="A8" s="54">
        <v>4</v>
      </c>
      <c r="B8" s="14" t="s">
        <v>313</v>
      </c>
      <c r="C8" s="14" t="s">
        <v>14</v>
      </c>
      <c r="D8" s="50" t="s">
        <v>62</v>
      </c>
      <c r="E8" s="13" t="s">
        <v>314</v>
      </c>
      <c r="F8" s="55">
        <v>247000</v>
      </c>
      <c r="G8" s="13" t="s">
        <v>311</v>
      </c>
      <c r="H8" s="53" t="s">
        <v>315</v>
      </c>
      <c r="I8" s="34" t="s">
        <v>66</v>
      </c>
    </row>
    <row r="9" spans="1:9" ht="78.75" customHeight="1">
      <c r="A9" s="14">
        <v>5</v>
      </c>
      <c r="B9" s="14" t="s">
        <v>316</v>
      </c>
      <c r="C9" s="14" t="s">
        <v>14</v>
      </c>
      <c r="D9" s="50" t="s">
        <v>62</v>
      </c>
      <c r="E9" s="13" t="s">
        <v>317</v>
      </c>
      <c r="F9" s="14">
        <v>50000</v>
      </c>
      <c r="G9" s="13" t="s">
        <v>311</v>
      </c>
      <c r="H9" s="53" t="s">
        <v>318</v>
      </c>
      <c r="I9" s="34" t="s">
        <v>47</v>
      </c>
    </row>
    <row r="10" spans="1:9" ht="29.25" customHeight="1">
      <c r="A10" s="11" t="s">
        <v>10</v>
      </c>
      <c r="B10" s="11"/>
      <c r="C10" s="56"/>
      <c r="D10" s="56"/>
      <c r="E10" s="56"/>
      <c r="F10" s="57">
        <f>SUM(F5:F9)</f>
        <v>408094</v>
      </c>
      <c r="G10" s="58"/>
      <c r="H10" s="56"/>
      <c r="I10" s="11"/>
    </row>
    <row r="11" ht="14.25">
      <c r="F11" s="35"/>
    </row>
  </sheetData>
  <sheetProtection/>
  <mergeCells count="11">
    <mergeCell ref="A1:I1"/>
    <mergeCell ref="G2:I2"/>
    <mergeCell ref="G3:H3"/>
    <mergeCell ref="A10:B10"/>
    <mergeCell ref="A3:A4"/>
    <mergeCell ref="B3:B4"/>
    <mergeCell ref="C3:C4"/>
    <mergeCell ref="D3:D4"/>
    <mergeCell ref="E3:E4"/>
    <mergeCell ref="F3:F4"/>
    <mergeCell ref="I3:I4"/>
  </mergeCells>
  <printOptions/>
  <pageMargins left="0.75" right="0.75" top="1" bottom="1" header="0.509027777777778" footer="0.509027777777778"/>
  <pageSetup fitToHeight="0" fitToWidth="1"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I18"/>
  <sheetViews>
    <sheetView zoomScale="85" zoomScaleNormal="85" zoomScaleSheetLayoutView="100" workbookViewId="0" topLeftCell="A1">
      <selection activeCell="M16" sqref="M16"/>
    </sheetView>
  </sheetViews>
  <sheetFormatPr defaultColWidth="9.00390625" defaultRowHeight="14.25"/>
  <cols>
    <col min="1" max="1" width="5.00390625" style="15" customWidth="1"/>
    <col min="2" max="2" width="17.625" style="15" customWidth="1"/>
    <col min="3" max="4" width="7.25390625" style="15" customWidth="1"/>
    <col min="5" max="5" width="31.625" style="15" customWidth="1"/>
    <col min="6" max="6" width="9.50390625" style="15" customWidth="1"/>
    <col min="7" max="7" width="18.00390625" style="15" customWidth="1"/>
    <col min="8" max="8" width="21.75390625" style="16" customWidth="1"/>
    <col min="9" max="9" width="7.875" style="15" customWidth="1"/>
    <col min="10" max="16384" width="9.00390625" style="15" customWidth="1"/>
  </cols>
  <sheetData>
    <row r="1" spans="1:9" ht="20.25">
      <c r="A1" s="17" t="s">
        <v>319</v>
      </c>
      <c r="B1" s="17"/>
      <c r="C1" s="17"/>
      <c r="D1" s="17"/>
      <c r="E1" s="17"/>
      <c r="F1" s="17"/>
      <c r="G1" s="17"/>
      <c r="H1" s="18"/>
      <c r="I1" s="17"/>
    </row>
    <row r="2" spans="1:9" ht="14.25">
      <c r="A2" s="19"/>
      <c r="B2" s="20"/>
      <c r="C2" s="20"/>
      <c r="D2" s="20"/>
      <c r="E2" s="21"/>
      <c r="F2" s="22"/>
      <c r="G2" s="23" t="s">
        <v>25</v>
      </c>
      <c r="H2" s="23"/>
      <c r="I2" s="23"/>
    </row>
    <row r="3" spans="1:9" ht="41.25" customHeight="1">
      <c r="A3" s="24" t="s">
        <v>2</v>
      </c>
      <c r="B3" s="24" t="s">
        <v>295</v>
      </c>
      <c r="C3" s="24" t="s">
        <v>3</v>
      </c>
      <c r="D3" s="25" t="s">
        <v>320</v>
      </c>
      <c r="E3" s="24" t="s">
        <v>321</v>
      </c>
      <c r="F3" s="24" t="s">
        <v>29</v>
      </c>
      <c r="G3" s="24" t="s">
        <v>322</v>
      </c>
      <c r="H3" s="24" t="s">
        <v>323</v>
      </c>
      <c r="I3" s="14" t="s">
        <v>297</v>
      </c>
    </row>
    <row r="4" spans="1:9" s="15" customFormat="1" ht="51" customHeight="1">
      <c r="A4" s="14">
        <v>1</v>
      </c>
      <c r="B4" s="26" t="s">
        <v>324</v>
      </c>
      <c r="C4" s="26" t="s">
        <v>14</v>
      </c>
      <c r="D4" s="26" t="s">
        <v>325</v>
      </c>
      <c r="E4" s="27" t="s">
        <v>326</v>
      </c>
      <c r="F4" s="26">
        <v>154000</v>
      </c>
      <c r="G4" s="28" t="s">
        <v>327</v>
      </c>
      <c r="H4" s="13" t="s">
        <v>328</v>
      </c>
      <c r="I4" s="34" t="s">
        <v>47</v>
      </c>
    </row>
    <row r="5" spans="1:9" s="15" customFormat="1" ht="51.75" customHeight="1">
      <c r="A5" s="14">
        <v>2</v>
      </c>
      <c r="B5" s="26" t="s">
        <v>329</v>
      </c>
      <c r="C5" s="26" t="s">
        <v>14</v>
      </c>
      <c r="D5" s="26" t="s">
        <v>330</v>
      </c>
      <c r="E5" s="27" t="s">
        <v>331</v>
      </c>
      <c r="F5" s="26">
        <v>109300</v>
      </c>
      <c r="G5" s="28" t="s">
        <v>332</v>
      </c>
      <c r="H5" s="13" t="s">
        <v>333</v>
      </c>
      <c r="I5" s="34" t="s">
        <v>47</v>
      </c>
    </row>
    <row r="6" spans="1:9" s="15" customFormat="1" ht="55.5" customHeight="1">
      <c r="A6" s="14">
        <v>3</v>
      </c>
      <c r="B6" s="28" t="s">
        <v>334</v>
      </c>
      <c r="C6" s="28" t="s">
        <v>16</v>
      </c>
      <c r="D6" s="28" t="s">
        <v>325</v>
      </c>
      <c r="E6" s="29" t="s">
        <v>335</v>
      </c>
      <c r="F6" s="26">
        <v>30000</v>
      </c>
      <c r="G6" s="28" t="s">
        <v>336</v>
      </c>
      <c r="H6" s="13" t="s">
        <v>337</v>
      </c>
      <c r="I6" s="34" t="s">
        <v>47</v>
      </c>
    </row>
    <row r="7" spans="1:9" s="15" customFormat="1" ht="63" customHeight="1">
      <c r="A7" s="14">
        <v>4</v>
      </c>
      <c r="B7" s="28" t="s">
        <v>338</v>
      </c>
      <c r="C7" s="28" t="s">
        <v>11</v>
      </c>
      <c r="D7" s="28" t="s">
        <v>339</v>
      </c>
      <c r="E7" s="29" t="s">
        <v>340</v>
      </c>
      <c r="F7" s="28">
        <v>10000</v>
      </c>
      <c r="G7" s="28" t="s">
        <v>341</v>
      </c>
      <c r="H7" s="13" t="s">
        <v>341</v>
      </c>
      <c r="I7" s="34" t="s">
        <v>47</v>
      </c>
    </row>
    <row r="8" spans="1:9" s="15" customFormat="1" ht="54.75" customHeight="1">
      <c r="A8" s="14">
        <v>5</v>
      </c>
      <c r="B8" s="28" t="s">
        <v>342</v>
      </c>
      <c r="C8" s="28" t="s">
        <v>11</v>
      </c>
      <c r="D8" s="28" t="s">
        <v>325</v>
      </c>
      <c r="E8" s="29" t="s">
        <v>343</v>
      </c>
      <c r="F8" s="28">
        <v>30000</v>
      </c>
      <c r="G8" s="28" t="s">
        <v>344</v>
      </c>
      <c r="H8" s="13" t="s">
        <v>344</v>
      </c>
      <c r="I8" s="34" t="s">
        <v>47</v>
      </c>
    </row>
    <row r="9" spans="1:9" s="15" customFormat="1" ht="75" customHeight="1">
      <c r="A9" s="14">
        <v>6</v>
      </c>
      <c r="B9" s="28" t="s">
        <v>345</v>
      </c>
      <c r="C9" s="28" t="s">
        <v>11</v>
      </c>
      <c r="D9" s="28" t="s">
        <v>346</v>
      </c>
      <c r="E9" s="29" t="s">
        <v>347</v>
      </c>
      <c r="F9" s="28">
        <v>100000</v>
      </c>
      <c r="G9" s="28" t="s">
        <v>344</v>
      </c>
      <c r="H9" s="13" t="s">
        <v>344</v>
      </c>
      <c r="I9" s="34" t="s">
        <v>47</v>
      </c>
    </row>
    <row r="10" spans="1:9" s="15" customFormat="1" ht="90.75" customHeight="1">
      <c r="A10" s="14">
        <v>7</v>
      </c>
      <c r="B10" s="28" t="s">
        <v>348</v>
      </c>
      <c r="C10" s="28" t="s">
        <v>349</v>
      </c>
      <c r="D10" s="28" t="s">
        <v>350</v>
      </c>
      <c r="E10" s="29" t="s">
        <v>351</v>
      </c>
      <c r="F10" s="28">
        <v>14400</v>
      </c>
      <c r="G10" s="28" t="s">
        <v>352</v>
      </c>
      <c r="H10" s="13" t="s">
        <v>353</v>
      </c>
      <c r="I10" s="34" t="s">
        <v>47</v>
      </c>
    </row>
    <row r="11" spans="1:9" s="15" customFormat="1" ht="61.5" customHeight="1">
      <c r="A11" s="14">
        <v>8</v>
      </c>
      <c r="B11" s="28" t="s">
        <v>354</v>
      </c>
      <c r="C11" s="28" t="s">
        <v>57</v>
      </c>
      <c r="D11" s="28" t="s">
        <v>350</v>
      </c>
      <c r="E11" s="29" t="s">
        <v>355</v>
      </c>
      <c r="F11" s="28">
        <v>11437</v>
      </c>
      <c r="G11" s="28" t="s">
        <v>356</v>
      </c>
      <c r="H11" s="13" t="s">
        <v>353</v>
      </c>
      <c r="I11" s="34" t="s">
        <v>47</v>
      </c>
    </row>
    <row r="12" spans="1:9" s="15" customFormat="1" ht="55.5" customHeight="1">
      <c r="A12" s="14">
        <v>9</v>
      </c>
      <c r="B12" s="28" t="s">
        <v>357</v>
      </c>
      <c r="C12" s="28" t="s">
        <v>57</v>
      </c>
      <c r="D12" s="28" t="s">
        <v>350</v>
      </c>
      <c r="E12" s="29" t="s">
        <v>358</v>
      </c>
      <c r="F12" s="28">
        <v>149610</v>
      </c>
      <c r="G12" s="28" t="s">
        <v>356</v>
      </c>
      <c r="H12" s="13" t="s">
        <v>353</v>
      </c>
      <c r="I12" s="34" t="s">
        <v>47</v>
      </c>
    </row>
    <row r="13" spans="1:9" s="15" customFormat="1" ht="49.5" customHeight="1">
      <c r="A13" s="14">
        <v>10</v>
      </c>
      <c r="B13" s="28" t="s">
        <v>359</v>
      </c>
      <c r="C13" s="28" t="s">
        <v>18</v>
      </c>
      <c r="D13" s="28" t="s">
        <v>360</v>
      </c>
      <c r="E13" s="29" t="s">
        <v>361</v>
      </c>
      <c r="F13" s="28">
        <v>31000</v>
      </c>
      <c r="G13" s="28" t="s">
        <v>352</v>
      </c>
      <c r="H13" s="13" t="s">
        <v>362</v>
      </c>
      <c r="I13" s="34" t="s">
        <v>47</v>
      </c>
    </row>
    <row r="14" spans="1:9" s="15" customFormat="1" ht="88.5" customHeight="1">
      <c r="A14" s="14">
        <v>11</v>
      </c>
      <c r="B14" s="28" t="s">
        <v>363</v>
      </c>
      <c r="C14" s="28" t="s">
        <v>364</v>
      </c>
      <c r="D14" s="28" t="s">
        <v>325</v>
      </c>
      <c r="E14" s="29" t="s">
        <v>365</v>
      </c>
      <c r="F14" s="28">
        <v>120000</v>
      </c>
      <c r="G14" s="28" t="s">
        <v>352</v>
      </c>
      <c r="H14" s="13" t="s">
        <v>366</v>
      </c>
      <c r="I14" s="34" t="s">
        <v>47</v>
      </c>
    </row>
    <row r="15" spans="1:9" s="15" customFormat="1" ht="49.5" customHeight="1">
      <c r="A15" s="14">
        <v>12</v>
      </c>
      <c r="B15" s="28" t="s">
        <v>367</v>
      </c>
      <c r="C15" s="28" t="s">
        <v>15</v>
      </c>
      <c r="D15" s="28" t="s">
        <v>350</v>
      </c>
      <c r="E15" s="29" t="s">
        <v>368</v>
      </c>
      <c r="F15" s="28">
        <v>10000</v>
      </c>
      <c r="G15" s="28" t="s">
        <v>369</v>
      </c>
      <c r="H15" s="13" t="s">
        <v>370</v>
      </c>
      <c r="I15" s="34" t="s">
        <v>47</v>
      </c>
    </row>
    <row r="16" spans="1:9" s="15" customFormat="1" ht="55.5" customHeight="1">
      <c r="A16" s="14">
        <v>13</v>
      </c>
      <c r="B16" s="28" t="s">
        <v>371</v>
      </c>
      <c r="C16" s="28" t="s">
        <v>15</v>
      </c>
      <c r="D16" s="28" t="s">
        <v>339</v>
      </c>
      <c r="E16" s="29" t="s">
        <v>372</v>
      </c>
      <c r="F16" s="28">
        <v>5000</v>
      </c>
      <c r="G16" s="28" t="s">
        <v>373</v>
      </c>
      <c r="H16" s="13" t="s">
        <v>344</v>
      </c>
      <c r="I16" s="34" t="s">
        <v>47</v>
      </c>
    </row>
    <row r="17" spans="1:9" s="15" customFormat="1" ht="64.5" customHeight="1">
      <c r="A17" s="30">
        <v>14</v>
      </c>
      <c r="B17" s="31" t="s">
        <v>374</v>
      </c>
      <c r="C17" s="31" t="s">
        <v>15</v>
      </c>
      <c r="D17" s="31" t="s">
        <v>375</v>
      </c>
      <c r="E17" s="32" t="s">
        <v>376</v>
      </c>
      <c r="F17" s="31">
        <v>30000</v>
      </c>
      <c r="G17" s="31" t="s">
        <v>377</v>
      </c>
      <c r="H17" s="33" t="s">
        <v>344</v>
      </c>
      <c r="I17" s="34" t="s">
        <v>47</v>
      </c>
    </row>
    <row r="18" spans="1:9" s="15" customFormat="1" ht="51.75" customHeight="1">
      <c r="A18" s="14">
        <v>15</v>
      </c>
      <c r="B18" s="14" t="s">
        <v>378</v>
      </c>
      <c r="C18" s="14" t="s">
        <v>15</v>
      </c>
      <c r="D18" s="14" t="s">
        <v>325</v>
      </c>
      <c r="E18" s="13" t="s">
        <v>379</v>
      </c>
      <c r="F18" s="14">
        <v>75595</v>
      </c>
      <c r="G18" s="14" t="s">
        <v>377</v>
      </c>
      <c r="H18" s="13" t="s">
        <v>327</v>
      </c>
      <c r="I18" s="34" t="s">
        <v>47</v>
      </c>
    </row>
  </sheetData>
  <sheetProtection/>
  <mergeCells count="3">
    <mergeCell ref="A1:I1"/>
    <mergeCell ref="B2:C2"/>
    <mergeCell ref="G2:I2"/>
  </mergeCells>
  <printOptions horizontalCentered="1"/>
  <pageMargins left="0.747916666666667" right="0.747916666666667" top="0.984027777777778" bottom="0.984027777777778" header="0.511805555555556" footer="0.511805555555556"/>
  <pageSetup fitToHeight="0" fitToWidth="1" orientation="landscape" paperSize="9" scale="97"/>
</worksheet>
</file>

<file path=xl/worksheets/sheet6.xml><?xml version="1.0" encoding="utf-8"?>
<worksheet xmlns="http://schemas.openxmlformats.org/spreadsheetml/2006/main" xmlns:r="http://schemas.openxmlformats.org/officeDocument/2006/relationships">
  <dimension ref="A1:J12"/>
  <sheetViews>
    <sheetView zoomScaleSheetLayoutView="100" workbookViewId="0" topLeftCell="A1">
      <selection activeCell="G7" sqref="G7"/>
    </sheetView>
  </sheetViews>
  <sheetFormatPr defaultColWidth="9.00390625" defaultRowHeight="14.25"/>
  <cols>
    <col min="1" max="1" width="18.625" style="1" customWidth="1"/>
    <col min="2" max="2" width="15.125" style="1" hidden="1" customWidth="1"/>
    <col min="3" max="3" width="15.25390625" style="1" hidden="1" customWidth="1"/>
    <col min="4" max="4" width="16.125" style="2" customWidth="1"/>
    <col min="5" max="5" width="16.125" style="3" customWidth="1"/>
    <col min="6" max="6" width="13.875" style="2" customWidth="1"/>
    <col min="7" max="7" width="13.875" style="3" customWidth="1"/>
    <col min="8" max="8" width="10.125" style="4" customWidth="1"/>
    <col min="9" max="9" width="9.00390625" style="4" customWidth="1"/>
    <col min="10" max="16384" width="9.00390625" style="5" customWidth="1"/>
  </cols>
  <sheetData>
    <row r="1" spans="1:10" ht="28.5" customHeight="1">
      <c r="A1" s="6"/>
      <c r="B1" s="7" t="s">
        <v>380</v>
      </c>
      <c r="C1" s="7" t="s">
        <v>381</v>
      </c>
      <c r="D1" s="8" t="s">
        <v>382</v>
      </c>
      <c r="E1" s="9" t="s">
        <v>383</v>
      </c>
      <c r="F1" s="8" t="s">
        <v>384</v>
      </c>
      <c r="G1" s="9" t="s">
        <v>385</v>
      </c>
      <c r="H1" s="9" t="s">
        <v>386</v>
      </c>
      <c r="I1" s="9" t="s">
        <v>387</v>
      </c>
      <c r="J1" s="2"/>
    </row>
    <row r="2" spans="1:10" ht="24.75" customHeight="1">
      <c r="A2" s="10" t="s">
        <v>11</v>
      </c>
      <c r="B2" s="11">
        <f>SUMIF('重点新开工项目'!C5:C24,"*水利局*",'重点新开工项目'!G5:G24)</f>
        <v>61000</v>
      </c>
      <c r="C2" s="11">
        <f>SUMIF('重点续建项目'!C5:C37,"*水利局*",'重点续建项目'!G5:G37)</f>
        <v>60650</v>
      </c>
      <c r="D2" s="8">
        <f>SUMIF('重点新开工项目'!C5:C24,"*水利局*",'重点新开工项目'!H5:H24)</f>
        <v>61000</v>
      </c>
      <c r="E2" s="9">
        <f>SUMIF('重点新开工项目'!C5:C24,"*水利局*",'重点新开工项目'!I5:I24)</f>
        <v>60000</v>
      </c>
      <c r="F2" s="8">
        <f>SUMIF('重点续建项目'!C5:C37,"水利局",'重点续建项目'!H5:H37)</f>
        <v>60650</v>
      </c>
      <c r="G2" s="9">
        <f>SUMIF('重点续建项目'!C5:C37,"水利局",'重点续建项目'!I5:I37)</f>
        <v>64233</v>
      </c>
      <c r="H2" s="9">
        <f>D2+F2</f>
        <v>121650</v>
      </c>
      <c r="I2" s="9">
        <f>E2+G2</f>
        <v>124233</v>
      </c>
      <c r="J2" s="2"/>
    </row>
    <row r="3" spans="1:10" ht="24.75" customHeight="1">
      <c r="A3" s="10" t="s">
        <v>12</v>
      </c>
      <c r="B3" s="12">
        <f>SUMIF('重点新开工项目'!C5:C24,"自然资源和规划局",'重点新开工项目'!G5:G24)</f>
        <v>16000</v>
      </c>
      <c r="C3" s="12">
        <f>SUMIF('重点续建项目'!C5:C37,"自然资源和规划局",'重点续建项目'!G5:G37)</f>
        <v>0</v>
      </c>
      <c r="D3" s="8">
        <f>SUMIF('重点新开工项目'!C5:C24,"自然资源和规划局",'重点新开工项目'!H5:H24)</f>
        <v>16000</v>
      </c>
      <c r="E3" s="9">
        <f>SUMIF('重点新开工项目'!C5:C24,"自然资源和规划局",'重点新开工项目'!I5:I24)</f>
        <v>16500</v>
      </c>
      <c r="F3" s="8">
        <f>SUMIF('重点续建项目'!C5:C37,"自然资源和规划局",'重点续建项目'!H5:H37)</f>
        <v>0</v>
      </c>
      <c r="G3" s="9">
        <f>SUMIF('重点续建项目'!C5:C37,"自然资源和规划局",'重点续建项目'!I5:I37)</f>
        <v>0</v>
      </c>
      <c r="H3" s="9">
        <f aca="true" t="shared" si="0" ref="H3:H13">D3+F3</f>
        <v>16000</v>
      </c>
      <c r="I3" s="9">
        <f aca="true" t="shared" si="1" ref="I3:I13">E3+G3</f>
        <v>16500</v>
      </c>
      <c r="J3" s="2"/>
    </row>
    <row r="4" spans="1:10" ht="24.75" customHeight="1">
      <c r="A4" s="13" t="s">
        <v>57</v>
      </c>
      <c r="B4" s="14">
        <f>SUMIF('重点新开工项目'!C5:C24,"开发区管委会",'重点新开工项目'!G5:G24)</f>
        <v>50000</v>
      </c>
      <c r="C4" s="14">
        <f>SUMIF('重点续建项目'!C5:C37,"开发区管委会",'重点续建项目'!G5:G37)</f>
        <v>115000</v>
      </c>
      <c r="D4" s="8">
        <f>SUMIF('重点新开工项目'!C5:C24,"开发区管委会",'重点新开工项目'!H5:H24)</f>
        <v>50000</v>
      </c>
      <c r="E4" s="9">
        <f>SUMIF('重点新开工项目'!C5:C24,"开发区管委会",'重点新开工项目'!I5:I24)</f>
        <v>31815</v>
      </c>
      <c r="F4" s="8">
        <f>SUMIF('重点续建项目'!C5:C37,"开发区管委会",'重点续建项目'!H5:H37)</f>
        <v>115000</v>
      </c>
      <c r="G4" s="9">
        <f>SUMIF('重点续建项目'!C5:C37,"开发区管委会",'重点续建项目'!I5:I37)</f>
        <v>125389</v>
      </c>
      <c r="H4" s="9">
        <f t="shared" si="0"/>
        <v>165000</v>
      </c>
      <c r="I4" s="9">
        <f t="shared" si="1"/>
        <v>157204</v>
      </c>
      <c r="J4" s="2"/>
    </row>
    <row r="5" spans="1:10" ht="24.75" customHeight="1">
      <c r="A5" s="13" t="s">
        <v>14</v>
      </c>
      <c r="B5" s="14">
        <f>SUMIF('重点新开工项目'!C5:C24,"交通运输局",'重点新开工项目'!G5:G24)</f>
        <v>16000</v>
      </c>
      <c r="C5" s="14">
        <f>SUMIF('重点续建项目'!C5:C37,"交通运输局",'重点续建项目'!G5:G37)</f>
        <v>45000</v>
      </c>
      <c r="D5" s="8">
        <f>SUMIF('重点新开工项目'!C5:C24,"交通运输局",'重点新开工项目'!H5:H24)</f>
        <v>16000</v>
      </c>
      <c r="E5" s="9">
        <f>SUMIF('重点新开工项目'!C5:C24,"交通运输局",'重点新开工项目'!I5:I24)</f>
        <v>13924</v>
      </c>
      <c r="F5" s="8">
        <f>SUMIF('重点续建项目'!C5:C37,"交通运输局",'重点续建项目'!H5:H37)</f>
        <v>45000</v>
      </c>
      <c r="G5" s="9">
        <f>SUMIF('重点续建项目'!C5:C37,"交通运输局",'重点续建项目'!I5:I37)</f>
        <v>53573</v>
      </c>
      <c r="H5" s="9">
        <f t="shared" si="0"/>
        <v>61000</v>
      </c>
      <c r="I5" s="9">
        <f t="shared" si="1"/>
        <v>67497</v>
      </c>
      <c r="J5" s="2"/>
    </row>
    <row r="6" spans="1:10" ht="24.75" customHeight="1">
      <c r="A6" s="10" t="s">
        <v>15</v>
      </c>
      <c r="B6" s="12">
        <f>SUMIF('重点新开工项目'!C5:C24,"建设局",'重点新开工项目'!G5:G24)</f>
        <v>29300</v>
      </c>
      <c r="C6" s="12">
        <f>SUMIF('重点续建项目'!C5:C37,"建设局",'重点续建项目'!G5:G37)</f>
        <v>77000</v>
      </c>
      <c r="D6" s="8">
        <f>SUMIF('重点新开工项目'!C5:C24,"建设局",'重点新开工项目'!H5:H24)</f>
        <v>29300</v>
      </c>
      <c r="E6" s="9">
        <f>SUMIF('重点新开工项目'!C5:C24,"建设局",'重点新开工项目'!I5:I24)</f>
        <v>5750</v>
      </c>
      <c r="F6" s="8">
        <f>SUMIF('重点续建项目'!C5:C37,"建设局",'重点续建项目'!H5:H37)</f>
        <v>77000</v>
      </c>
      <c r="G6" s="9">
        <f>SUMIF('重点续建项目'!C5:C37,"建设局",'重点续建项目'!I5:I37)</f>
        <v>74772</v>
      </c>
      <c r="H6" s="9">
        <f t="shared" si="0"/>
        <v>106300</v>
      </c>
      <c r="I6" s="9">
        <f t="shared" si="1"/>
        <v>80522</v>
      </c>
      <c r="J6" s="2"/>
    </row>
    <row r="7" spans="1:10" ht="24.75" customHeight="1">
      <c r="A7" s="10" t="s">
        <v>16</v>
      </c>
      <c r="B7" s="12">
        <f>SUMIF('重点新开工项目'!C5:C24,"文广旅体局",'重点新开工项目'!G5:G24)</f>
        <v>0</v>
      </c>
      <c r="C7" s="12">
        <f>SUMIF('重点续建项目'!C5:C37,"文广旅体局",'重点续建项目'!G5:G37)</f>
        <v>20000</v>
      </c>
      <c r="D7" s="8">
        <f>SUMIF('重点新开工项目'!C5:C24,"文广旅体局",'重点新开工项目'!H5:H24)</f>
        <v>0</v>
      </c>
      <c r="E7" s="9">
        <f>SUMIF('重点新开工项目'!C5:C24,"文广旅体局",'重点新开工项目'!I5:I24)</f>
        <v>0</v>
      </c>
      <c r="F7" s="8">
        <f>SUMIF('重点续建项目'!C5:C37,"文广旅体局",'重点续建项目'!H5:H37)</f>
        <v>20000</v>
      </c>
      <c r="G7" s="9">
        <f>SUMIF('重点续建项目'!C5:C37,"文广旅体局",'重点续建项目'!I5:I37)</f>
        <v>24800</v>
      </c>
      <c r="H7" s="9">
        <f t="shared" si="0"/>
        <v>20000</v>
      </c>
      <c r="I7" s="9">
        <f t="shared" si="1"/>
        <v>24800</v>
      </c>
      <c r="J7" s="2"/>
    </row>
    <row r="8" spans="1:10" ht="24.75" customHeight="1">
      <c r="A8" s="10" t="s">
        <v>17</v>
      </c>
      <c r="B8" s="12">
        <f>SUMIF('重点新开工项目'!C5:C24,"*发改局*",'重点新开工项目'!G5:G24)</f>
        <v>10000</v>
      </c>
      <c r="C8" s="12">
        <f>SUMIF('重点续建项目'!C5:C37,"*发改局*",'重点续建项目'!G5:G37)</f>
        <v>45000</v>
      </c>
      <c r="D8" s="8">
        <f>SUMIF('重点新开工项目'!C5:C24,"*发改局*",'重点新开工项目'!H5:H24)</f>
        <v>10000</v>
      </c>
      <c r="E8" s="9">
        <f>SUMIF('重点新开工项目'!C5:C24,"*发改局*",'重点新开工项目'!I5:I24)</f>
        <v>16083</v>
      </c>
      <c r="F8" s="8">
        <f>SUMIF('重点续建项目'!C5:C37,"*发改局*",'重点续建项目'!H5:H37)</f>
        <v>45000</v>
      </c>
      <c r="G8" s="9">
        <f>SUMIF('重点续建项目'!C5:C37,"*发改局*",'重点续建项目'!I5:I37)</f>
        <v>57642</v>
      </c>
      <c r="H8" s="9">
        <f t="shared" si="0"/>
        <v>55000</v>
      </c>
      <c r="I8" s="9">
        <f t="shared" si="1"/>
        <v>73725</v>
      </c>
      <c r="J8" s="2"/>
    </row>
    <row r="9" spans="1:10" ht="24.75" customHeight="1">
      <c r="A9" s="10" t="s">
        <v>18</v>
      </c>
      <c r="B9" s="12">
        <f>SUMIF('重点新开工项目'!C5:C24,"农业农村局",'重点新开工项目'!G5:G24)</f>
        <v>3000</v>
      </c>
      <c r="C9" s="12">
        <f>SUMIF('重点续建项目'!C5:C37,"农业农村局",'重点续建项目'!G5:G37)</f>
        <v>0</v>
      </c>
      <c r="D9" s="8">
        <f>SUMIF('重点新开工项目'!C5:C24,"农业农村局",'重点新开工项目'!H5:H24)</f>
        <v>3000</v>
      </c>
      <c r="E9" s="9">
        <f>SUMIF('重点新开工项目'!C5:C24,"农业农村局",'重点新开工项目'!I5:I24)</f>
        <v>3098</v>
      </c>
      <c r="F9" s="8">
        <f>SUMIF('重点续建项目'!C5:C37,"农业农村局",'重点续建项目'!H5:H37)</f>
        <v>0</v>
      </c>
      <c r="G9" s="9">
        <f>SUMIF('重点续建项目'!C5:C37,"农业农村局",'重点续建项目'!I5:I37)</f>
        <v>0</v>
      </c>
      <c r="H9" s="9">
        <f t="shared" si="0"/>
        <v>3000</v>
      </c>
      <c r="I9" s="9">
        <f t="shared" si="1"/>
        <v>3098</v>
      </c>
      <c r="J9" s="2"/>
    </row>
    <row r="10" spans="1:10" ht="24.75" customHeight="1">
      <c r="A10" s="10" t="s">
        <v>19</v>
      </c>
      <c r="B10" s="12">
        <f>SUMIF('重点新开工项目'!C5:C24,"教育局",'重点新开工项目'!G5:G24)</f>
        <v>6000</v>
      </c>
      <c r="C10" s="12">
        <f>SUMIF('重点续建项目'!C5:C37,"教育局",'重点续建项目'!G5:G37)</f>
        <v>12680</v>
      </c>
      <c r="D10" s="8">
        <f>SUMIF('重点新开工项目'!C5:C24,"教育局",'重点新开工项目'!H5:H24)</f>
        <v>6000</v>
      </c>
      <c r="E10" s="9">
        <f>SUMIF('重点新开工项目'!C5:C24,"教育局",'重点新开工项目'!I5:I24)</f>
        <v>6000</v>
      </c>
      <c r="F10" s="8">
        <f>SUMIF('重点续建项目'!C5:C37,"教育局",'重点续建项目'!H5:H37)</f>
        <v>12680</v>
      </c>
      <c r="G10" s="9">
        <f>SUMIF('重点续建项目'!C5:C37,"教育局",'重点续建项目'!I5:I37)</f>
        <v>12680</v>
      </c>
      <c r="H10" s="9">
        <f t="shared" si="0"/>
        <v>18680</v>
      </c>
      <c r="I10" s="9">
        <f t="shared" si="1"/>
        <v>18680</v>
      </c>
      <c r="J10" s="2"/>
    </row>
    <row r="11" spans="1:10" ht="24.75" customHeight="1">
      <c r="A11" s="10" t="s">
        <v>20</v>
      </c>
      <c r="B11" s="12">
        <f>SUMIF('重点新开工项目'!C5:C24,"卫健局",'重点新开工项目'!G5:G24)</f>
        <v>3500</v>
      </c>
      <c r="C11" s="12">
        <f>SUMIF('重点续建项目'!C5:C37,"卫健局",'重点续建项目'!G5:G37)</f>
        <v>19000</v>
      </c>
      <c r="D11" s="8">
        <f>SUMIF('重点新开工项目'!C5:C24,"卫健局",'重点新开工项目'!H5:H24)</f>
        <v>3500</v>
      </c>
      <c r="E11" s="9">
        <f>SUMIF('重点新开工项目'!C5:C24,"卫健局",'重点新开工项目'!I5:I24)</f>
        <v>3970</v>
      </c>
      <c r="F11" s="8">
        <f>SUMIF('重点续建项目'!C5:C37,"卫健局",'重点续建项目'!H5:H37)</f>
        <v>19000</v>
      </c>
      <c r="G11" s="9">
        <f>SUMIF('重点续建项目'!C5:C37,"卫健局",'重点续建项目'!I5:I37)</f>
        <v>21893</v>
      </c>
      <c r="H11" s="9">
        <f t="shared" si="0"/>
        <v>22500</v>
      </c>
      <c r="I11" s="9">
        <f t="shared" si="1"/>
        <v>25863</v>
      </c>
      <c r="J11" s="2"/>
    </row>
    <row r="12" spans="1:10" ht="24.75" customHeight="1">
      <c r="A12" s="10" t="s">
        <v>21</v>
      </c>
      <c r="B12" s="12">
        <f>SUMIF('重点新开工项目'!C5:C24,"国投集团",'重点新开工项目'!G5:G24)</f>
        <v>0</v>
      </c>
      <c r="C12" s="12">
        <f>SUMIF('重点续建项目'!C5:C37,"国投集团",'重点续建项目'!G5:G37)</f>
        <v>12000</v>
      </c>
      <c r="D12" s="8">
        <f>SUMIF('重点新开工项目'!C5:C24,"国投集团",'重点新开工项目'!H5:H24)</f>
        <v>0</v>
      </c>
      <c r="E12" s="9">
        <f>SUMIF('重点新开工项目'!C5:C24,"国投集团",'重点新开工项目'!I5:I24)</f>
        <v>0</v>
      </c>
      <c r="F12" s="8">
        <f>SUMIF('重点续建项目'!C5:C37,"国投集团",'重点续建项目'!H5:H37)</f>
        <v>12000</v>
      </c>
      <c r="G12" s="9">
        <f>SUMIF('重点续建项目'!C5:C37,"国投集团",'重点续建项目'!I5:I37)</f>
        <v>13800</v>
      </c>
      <c r="H12" s="9">
        <f t="shared" si="0"/>
        <v>12000</v>
      </c>
      <c r="I12" s="9">
        <f t="shared" si="1"/>
        <v>13800</v>
      </c>
      <c r="J12" s="2"/>
    </row>
  </sheetData>
  <sheetProtection/>
  <printOptions/>
  <pageMargins left="0.699305555555556" right="0.699305555555556"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syxfzjhj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ltj</dc:creator>
  <cp:keywords/>
  <dc:description/>
  <cp:lastModifiedBy>刘作军</cp:lastModifiedBy>
  <cp:lastPrinted>2020-08-18T18:20:00Z</cp:lastPrinted>
  <dcterms:created xsi:type="dcterms:W3CDTF">2005-08-17T01:44:00Z</dcterms:created>
  <dcterms:modified xsi:type="dcterms:W3CDTF">2024-01-05T08:52:52Z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2052-11.8.2.11718</vt:lpwstr>
  </property>
  <property fmtid="{D5CDD505-2E9C-101B-9397-08002B2CF9AE}" pid="4" name="I">
    <vt:lpwstr>C670A5255D0A4866BF39E169F24A6FDE</vt:lpwstr>
  </property>
</Properties>
</file>